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act Book\FB2016-2017\Webfacts - Fall\Published\"/>
    </mc:Choice>
  </mc:AlternateContent>
  <bookViews>
    <workbookView xWindow="0" yWindow="0" windowWidth="25200" windowHeight="12570"/>
  </bookViews>
  <sheets>
    <sheet name="Table_4" sheetId="1" r:id="rId1"/>
  </sheets>
  <definedNames>
    <definedName name="_xlnm.Print_Area" localSheetId="0">Table_4!$A$1:$AG$85</definedName>
    <definedName name="_xlnm.Print_Titles" localSheetId="0">Table_4!$1:$8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1" i="1" l="1"/>
  <c r="AG15" i="1"/>
  <c r="AG10" i="1"/>
  <c r="AC15" i="1"/>
  <c r="AC10" i="1"/>
  <c r="H81" i="1"/>
  <c r="E81" i="1"/>
  <c r="D81" i="1"/>
  <c r="AF81" i="1" l="1"/>
  <c r="AE81" i="1"/>
  <c r="AF73" i="1"/>
  <c r="AE73" i="1"/>
  <c r="AF72" i="1"/>
  <c r="AE72" i="1"/>
  <c r="AF71" i="1"/>
  <c r="AE71" i="1"/>
  <c r="AF70" i="1"/>
  <c r="AE70" i="1"/>
  <c r="AF69" i="1"/>
  <c r="AE69" i="1"/>
  <c r="AF68" i="1"/>
  <c r="AE68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B81" i="1"/>
  <c r="AA81" i="1"/>
  <c r="AB73" i="1"/>
  <c r="AA73" i="1"/>
  <c r="AB72" i="1"/>
  <c r="AA72" i="1"/>
  <c r="AB71" i="1"/>
  <c r="AA71" i="1"/>
  <c r="AB70" i="1"/>
  <c r="AA70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G80" i="1"/>
  <c r="AG79" i="1"/>
  <c r="AG78" i="1"/>
  <c r="AG77" i="1"/>
  <c r="AG76" i="1"/>
  <c r="AG75" i="1"/>
  <c r="AG74" i="1"/>
  <c r="AC80" i="1"/>
  <c r="AC79" i="1"/>
  <c r="AC78" i="1"/>
  <c r="AC77" i="1"/>
  <c r="AC76" i="1"/>
  <c r="AC75" i="1"/>
  <c r="AC74" i="1"/>
  <c r="Y80" i="1"/>
  <c r="Y79" i="1"/>
  <c r="Y78" i="1"/>
  <c r="Y77" i="1"/>
  <c r="Y76" i="1"/>
  <c r="Y75" i="1"/>
  <c r="Y74" i="1"/>
  <c r="X80" i="1"/>
  <c r="X79" i="1"/>
  <c r="X78" i="1"/>
  <c r="X77" i="1"/>
  <c r="X76" i="1"/>
  <c r="X75" i="1"/>
  <c r="X74" i="1"/>
  <c r="W80" i="1"/>
  <c r="W79" i="1"/>
  <c r="W78" i="1"/>
  <c r="W77" i="1"/>
  <c r="W76" i="1"/>
  <c r="W75" i="1"/>
  <c r="W74" i="1"/>
  <c r="U80" i="1"/>
  <c r="U79" i="1"/>
  <c r="U78" i="1"/>
  <c r="U77" i="1"/>
  <c r="U76" i="1"/>
  <c r="U75" i="1"/>
  <c r="U74" i="1"/>
  <c r="T80" i="1"/>
  <c r="T79" i="1"/>
  <c r="T78" i="1"/>
  <c r="T77" i="1"/>
  <c r="T76" i="1"/>
  <c r="T75" i="1"/>
  <c r="T74" i="1"/>
  <c r="S80" i="1"/>
  <c r="S79" i="1"/>
  <c r="S78" i="1"/>
  <c r="S77" i="1"/>
  <c r="S76" i="1"/>
  <c r="S75" i="1"/>
  <c r="S74" i="1"/>
  <c r="Q80" i="1"/>
  <c r="Q79" i="1"/>
  <c r="Q78" i="1"/>
  <c r="Q77" i="1"/>
  <c r="Q76" i="1"/>
  <c r="Q75" i="1"/>
  <c r="Q74" i="1"/>
  <c r="P80" i="1"/>
  <c r="P79" i="1"/>
  <c r="P78" i="1"/>
  <c r="P77" i="1"/>
  <c r="P76" i="1"/>
  <c r="P75" i="1"/>
  <c r="P74" i="1"/>
  <c r="O80" i="1"/>
  <c r="O79" i="1"/>
  <c r="O78" i="1"/>
  <c r="O77" i="1"/>
  <c r="O76" i="1"/>
  <c r="O75" i="1"/>
  <c r="O74" i="1"/>
  <c r="M80" i="1"/>
  <c r="M79" i="1"/>
  <c r="M78" i="1"/>
  <c r="M77" i="1"/>
  <c r="M76" i="1"/>
  <c r="M75" i="1"/>
  <c r="M74" i="1"/>
  <c r="L80" i="1"/>
  <c r="L79" i="1"/>
  <c r="L78" i="1"/>
  <c r="L77" i="1"/>
  <c r="L76" i="1"/>
  <c r="L75" i="1"/>
  <c r="L74" i="1"/>
  <c r="K80" i="1"/>
  <c r="K79" i="1"/>
  <c r="K78" i="1"/>
  <c r="K77" i="1"/>
  <c r="K76" i="1"/>
  <c r="K75" i="1"/>
  <c r="K74" i="1"/>
  <c r="I80" i="1"/>
  <c r="I79" i="1"/>
  <c r="I78" i="1"/>
  <c r="I77" i="1"/>
  <c r="I76" i="1"/>
  <c r="I75" i="1"/>
  <c r="I74" i="1"/>
  <c r="I81" i="1" s="1"/>
  <c r="H80" i="1"/>
  <c r="AF80" i="1" s="1"/>
  <c r="H79" i="1"/>
  <c r="AF79" i="1" s="1"/>
  <c r="H78" i="1"/>
  <c r="H77" i="1"/>
  <c r="H76" i="1"/>
  <c r="AF76" i="1" s="1"/>
  <c r="H75" i="1"/>
  <c r="AF75" i="1" s="1"/>
  <c r="H74" i="1"/>
  <c r="G80" i="1"/>
  <c r="AE80" i="1" s="1"/>
  <c r="G79" i="1"/>
  <c r="AE79" i="1" s="1"/>
  <c r="G78" i="1"/>
  <c r="AE78" i="1" s="1"/>
  <c r="G77" i="1"/>
  <c r="AE77" i="1" s="1"/>
  <c r="G76" i="1"/>
  <c r="G75" i="1"/>
  <c r="AE75" i="1" s="1"/>
  <c r="G74" i="1"/>
  <c r="AE74" i="1" s="1"/>
  <c r="E80" i="1"/>
  <c r="E79" i="1"/>
  <c r="E78" i="1"/>
  <c r="E77" i="1"/>
  <c r="E76" i="1"/>
  <c r="E75" i="1"/>
  <c r="E74" i="1"/>
  <c r="D80" i="1"/>
  <c r="AB80" i="1" s="1"/>
  <c r="D79" i="1"/>
  <c r="AB79" i="1" s="1"/>
  <c r="D78" i="1"/>
  <c r="D77" i="1"/>
  <c r="AB77" i="1" s="1"/>
  <c r="D76" i="1"/>
  <c r="AB76" i="1" s="1"/>
  <c r="D75" i="1"/>
  <c r="AB75" i="1" s="1"/>
  <c r="D74" i="1"/>
  <c r="C80" i="1"/>
  <c r="C79" i="1"/>
  <c r="AA79" i="1" s="1"/>
  <c r="C78" i="1"/>
  <c r="AA78" i="1" s="1"/>
  <c r="C77" i="1"/>
  <c r="C76" i="1"/>
  <c r="C75" i="1"/>
  <c r="AA75" i="1" s="1"/>
  <c r="C74" i="1"/>
  <c r="AA74" i="1" s="1"/>
  <c r="AA77" i="1" l="1"/>
  <c r="AE76" i="1"/>
  <c r="AB74" i="1"/>
  <c r="AF74" i="1"/>
  <c r="AF78" i="1"/>
  <c r="AA76" i="1"/>
  <c r="AA80" i="1"/>
  <c r="AB78" i="1"/>
  <c r="AF77" i="1"/>
</calcChain>
</file>

<file path=xl/sharedStrings.xml><?xml version="1.0" encoding="utf-8"?>
<sst xmlns="http://schemas.openxmlformats.org/spreadsheetml/2006/main" count="522" uniqueCount="41">
  <si>
    <t>Headcount and Full-Time Equivalent Enrollment by School, Education Level, and Residency</t>
  </si>
  <si>
    <t>Fall 2016</t>
  </si>
  <si>
    <t>College/
School</t>
  </si>
  <si>
    <t>Loacation/Degree Status</t>
  </si>
  <si>
    <t>Undergraduate</t>
  </si>
  <si>
    <t>Graduate</t>
  </si>
  <si>
    <t>Professional</t>
  </si>
  <si>
    <t>Grand Total</t>
  </si>
  <si>
    <t>Headcount</t>
  </si>
  <si>
    <t>FTE</t>
  </si>
  <si>
    <t>Non-Residents</t>
  </si>
  <si>
    <t>North 
Carolina 
Residents</t>
  </si>
  <si>
    <t>Total</t>
  </si>
  <si>
    <t>Arts &amp; Sciences</t>
  </si>
  <si>
    <t>On-Campus/Degree-Seeking</t>
  </si>
  <si>
    <t>On-Campus/Non-Degree-Seeking</t>
  </si>
  <si>
    <t>Off-Campus/Degree-Seeking</t>
  </si>
  <si>
    <t>Off-Campus/Non-Degree-Seeking</t>
  </si>
  <si>
    <t>Inter-Institutional Visitors</t>
  </si>
  <si>
    <t>School Subtotal</t>
  </si>
  <si>
    <t>Business</t>
  </si>
  <si>
    <t>Education</t>
  </si>
  <si>
    <t>Government</t>
  </si>
  <si>
    <t>Graduate School</t>
  </si>
  <si>
    <t>Information &amp; Library Science</t>
  </si>
  <si>
    <t>Journalism and Mass 
Communication</t>
  </si>
  <si>
    <t>Law</t>
  </si>
  <si>
    <t>Social Work</t>
  </si>
  <si>
    <t>Dentistry </t>
  </si>
  <si>
    <t>Medicine</t>
  </si>
  <si>
    <t>Allied Health:On-Campus/Degree-Seeking</t>
  </si>
  <si>
    <t>Allied Health:Off-Campus/Degree-Seeking</t>
  </si>
  <si>
    <t>Nursing</t>
  </si>
  <si>
    <t>Pharmacy</t>
  </si>
  <si>
    <t>Public Health</t>
  </si>
  <si>
    <t>Total FTE</t>
  </si>
  <si>
    <t>Total
Headcount</t>
  </si>
  <si>
    <t>-</t>
  </si>
  <si>
    <r>
      <rPr>
        <b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 xml:space="preserve"> Professional programs include: MD, DNP, DPT, AuD, DDS, Law (JD), PharmD</t>
    </r>
  </si>
  <si>
    <r>
      <rPr>
        <b/>
        <sz val="10"/>
        <color rgb="FF000000"/>
        <rFont val="Calibri"/>
        <family val="2"/>
      </rPr>
      <t xml:space="preserve">Source: </t>
    </r>
    <r>
      <rPr>
        <sz val="10"/>
        <color rgb="FF000000"/>
        <rFont val="Calibri"/>
        <family val="2"/>
      </rPr>
      <t xml:space="preserve">ConnectCarolina Fall 2016 Census </t>
    </r>
  </si>
  <si>
    <r>
      <rPr>
        <b/>
        <sz val="10"/>
        <color rgb="FF000000"/>
        <rFont val="Calibri"/>
        <family val="2"/>
      </rPr>
      <t xml:space="preserve">Prepared by: </t>
    </r>
    <r>
      <rPr>
        <sz val="10"/>
        <color rgb="FF000000"/>
        <rFont val="Calibri"/>
        <family val="2"/>
      </rPr>
      <t>Office of Institutional Research and Assessment (OIRA), May 10,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</si>
</sst>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Calibri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>
      <alignment horizontal="right" vertical="center" indent="1"/>
    </xf>
    <xf numFmtId="4" fontId="0" fillId="2" borderId="0" xfId="0" applyNumberFormat="1" applyFont="1" applyFill="1" applyBorder="1" applyAlignment="1">
      <alignment horizontal="right" vertical="center" indent="1"/>
    </xf>
    <xf numFmtId="4" fontId="0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 indent="1"/>
    </xf>
    <xf numFmtId="3" fontId="2" fillId="2" borderId="1" xfId="0" applyNumberFormat="1" applyFont="1" applyFill="1" applyBorder="1" applyAlignment="1">
      <alignment horizontal="right" vertical="center" indent="1"/>
    </xf>
    <xf numFmtId="4" fontId="0" fillId="2" borderId="1" xfId="0" applyNumberFormat="1" applyFont="1" applyFill="1" applyBorder="1" applyAlignment="1">
      <alignment horizontal="right" vertical="center" indent="1"/>
    </xf>
    <xf numFmtId="4" fontId="0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right" vertical="center" indent="1"/>
    </xf>
    <xf numFmtId="4" fontId="2" fillId="2" borderId="3" xfId="0" applyNumberFormat="1" applyFont="1" applyFill="1" applyBorder="1" applyAlignment="1">
      <alignment horizontal="right" vertical="center" indent="1"/>
    </xf>
    <xf numFmtId="4" fontId="2" fillId="2" borderId="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1247781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8"/>
  <sheetViews>
    <sheetView showGridLines="0" tabSelected="1" zoomScale="85" zoomScaleNormal="85" workbookViewId="0">
      <selection activeCell="A2" sqref="A2"/>
    </sheetView>
  </sheetViews>
  <sheetFormatPr defaultColWidth="11.42578125" defaultRowHeight="15" customHeight="1" x14ac:dyDescent="0.2"/>
  <cols>
    <col min="1" max="1" width="8.7109375" style="1" customWidth="1"/>
    <col min="2" max="2" width="36.7109375" style="11" customWidth="1"/>
    <col min="3" max="5" width="10.7109375" style="1" customWidth="1"/>
    <col min="6" max="6" width="1.7109375" style="1" customWidth="1"/>
    <col min="7" max="9" width="10.7109375" style="1" customWidth="1"/>
    <col min="10" max="10" width="1.7109375" style="1" customWidth="1"/>
    <col min="11" max="13" width="10.7109375" style="1" customWidth="1"/>
    <col min="14" max="14" width="1.7109375" style="1" customWidth="1"/>
    <col min="15" max="17" width="10.7109375" style="1" customWidth="1"/>
    <col min="18" max="18" width="1.7109375" style="1" customWidth="1"/>
    <col min="19" max="21" width="10.7109375" style="1" customWidth="1"/>
    <col min="22" max="22" width="1.7109375" style="1" customWidth="1"/>
    <col min="23" max="25" width="10.7109375" style="1" customWidth="1"/>
    <col min="26" max="26" width="1.7109375" style="1" customWidth="1"/>
    <col min="27" max="29" width="10.7109375" style="1" customWidth="1"/>
    <col min="30" max="30" width="1.7109375" style="1" customWidth="1"/>
    <col min="31" max="33" width="10.7109375" style="1" customWidth="1"/>
    <col min="34" max="16384" width="11.42578125" style="1"/>
  </cols>
  <sheetData>
    <row r="1" spans="1:33" ht="41.1" customHeight="1" x14ac:dyDescent="0.2"/>
    <row r="2" spans="1:33" ht="12.95" customHeight="1" x14ac:dyDescent="0.2"/>
    <row r="3" spans="1:33" ht="21" customHeight="1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21" customHeight="1" x14ac:dyDescent="0.2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6" spans="1:33" s="2" customFormat="1" ht="15" customHeight="1" x14ac:dyDescent="0.2">
      <c r="A6" s="57" t="s">
        <v>2</v>
      </c>
      <c r="B6" s="60" t="s">
        <v>3</v>
      </c>
      <c r="C6" s="63" t="s">
        <v>4</v>
      </c>
      <c r="D6" s="63"/>
      <c r="E6" s="63"/>
      <c r="F6" s="63"/>
      <c r="G6" s="63"/>
      <c r="H6" s="63"/>
      <c r="I6" s="63"/>
      <c r="J6" s="51"/>
      <c r="K6" s="63" t="s">
        <v>5</v>
      </c>
      <c r="L6" s="63"/>
      <c r="M6" s="63"/>
      <c r="N6" s="63"/>
      <c r="O6" s="63"/>
      <c r="P6" s="63"/>
      <c r="Q6" s="63"/>
      <c r="R6" s="51"/>
      <c r="S6" s="63" t="s">
        <v>6</v>
      </c>
      <c r="T6" s="63"/>
      <c r="U6" s="63"/>
      <c r="V6" s="63"/>
      <c r="W6" s="63"/>
      <c r="X6" s="63"/>
      <c r="Y6" s="63"/>
      <c r="Z6" s="51"/>
      <c r="AA6" s="17"/>
      <c r="AB6" s="17"/>
      <c r="AC6" s="52" t="s">
        <v>7</v>
      </c>
      <c r="AD6" s="17"/>
      <c r="AE6" s="52"/>
      <c r="AF6" s="52"/>
      <c r="AG6" s="52"/>
    </row>
    <row r="7" spans="1:33" s="2" customFormat="1" ht="15" customHeight="1" x14ac:dyDescent="0.2">
      <c r="A7" s="58"/>
      <c r="B7" s="61"/>
      <c r="C7" s="63" t="s">
        <v>8</v>
      </c>
      <c r="D7" s="63"/>
      <c r="E7" s="63"/>
      <c r="F7" s="3"/>
      <c r="G7" s="63" t="s">
        <v>9</v>
      </c>
      <c r="H7" s="63"/>
      <c r="I7" s="63"/>
      <c r="J7" s="3"/>
      <c r="K7" s="64" t="s">
        <v>8</v>
      </c>
      <c r="L7" s="64"/>
      <c r="M7" s="64"/>
      <c r="N7" s="3"/>
      <c r="O7" s="64" t="s">
        <v>9</v>
      </c>
      <c r="P7" s="64"/>
      <c r="Q7" s="64"/>
      <c r="R7" s="3"/>
      <c r="S7" s="64" t="s">
        <v>8</v>
      </c>
      <c r="T7" s="64"/>
      <c r="U7" s="64"/>
      <c r="V7" s="3"/>
      <c r="W7" s="64" t="s">
        <v>9</v>
      </c>
      <c r="X7" s="64"/>
      <c r="Y7" s="64"/>
      <c r="Z7" s="3"/>
      <c r="AA7" s="63" t="s">
        <v>8</v>
      </c>
      <c r="AB7" s="63"/>
      <c r="AC7" s="63"/>
      <c r="AD7" s="3"/>
      <c r="AE7" s="63" t="s">
        <v>9</v>
      </c>
      <c r="AF7" s="63"/>
      <c r="AG7" s="63"/>
    </row>
    <row r="8" spans="1:33" s="5" customFormat="1" ht="45" customHeight="1" x14ac:dyDescent="0.2">
      <c r="A8" s="59"/>
      <c r="B8" s="62"/>
      <c r="C8" s="4" t="s">
        <v>10</v>
      </c>
      <c r="D8" s="4" t="s">
        <v>11</v>
      </c>
      <c r="E8" s="4" t="s">
        <v>12</v>
      </c>
      <c r="F8" s="4"/>
      <c r="G8" s="4" t="s">
        <v>10</v>
      </c>
      <c r="H8" s="4" t="s">
        <v>11</v>
      </c>
      <c r="I8" s="4" t="s">
        <v>12</v>
      </c>
      <c r="J8" s="4"/>
      <c r="K8" s="4" t="s">
        <v>10</v>
      </c>
      <c r="L8" s="4" t="s">
        <v>11</v>
      </c>
      <c r="M8" s="4" t="s">
        <v>12</v>
      </c>
      <c r="N8" s="4"/>
      <c r="O8" s="4" t="s">
        <v>10</v>
      </c>
      <c r="P8" s="4" t="s">
        <v>11</v>
      </c>
      <c r="Q8" s="4" t="s">
        <v>12</v>
      </c>
      <c r="R8" s="4"/>
      <c r="S8" s="4" t="s">
        <v>10</v>
      </c>
      <c r="T8" s="4" t="s">
        <v>11</v>
      </c>
      <c r="U8" s="4" t="s">
        <v>12</v>
      </c>
      <c r="V8" s="4"/>
      <c r="W8" s="4" t="s">
        <v>10</v>
      </c>
      <c r="X8" s="4" t="s">
        <v>11</v>
      </c>
      <c r="Y8" s="4" t="s">
        <v>12</v>
      </c>
      <c r="Z8" s="4"/>
      <c r="AA8" s="4" t="s">
        <v>10</v>
      </c>
      <c r="AB8" s="4" t="s">
        <v>11</v>
      </c>
      <c r="AC8" s="4" t="s">
        <v>36</v>
      </c>
      <c r="AD8" s="4"/>
      <c r="AE8" s="4" t="s">
        <v>10</v>
      </c>
      <c r="AF8" s="4" t="s">
        <v>11</v>
      </c>
      <c r="AG8" s="4" t="s">
        <v>35</v>
      </c>
    </row>
    <row r="9" spans="1:33" s="26" customFormat="1" ht="15" customHeight="1" x14ac:dyDescent="0.2">
      <c r="A9" s="18" t="s">
        <v>13</v>
      </c>
      <c r="B9" s="19"/>
      <c r="C9" s="20"/>
      <c r="D9" s="21"/>
      <c r="E9" s="21"/>
      <c r="F9" s="21"/>
      <c r="G9" s="20"/>
      <c r="H9" s="22"/>
      <c r="I9" s="23"/>
      <c r="J9" s="21"/>
      <c r="K9" s="20"/>
      <c r="L9" s="21"/>
      <c r="M9" s="21"/>
      <c r="N9" s="21"/>
      <c r="O9" s="20"/>
      <c r="P9" s="21"/>
      <c r="Q9" s="24"/>
      <c r="R9" s="21"/>
      <c r="S9" s="20"/>
      <c r="T9" s="21"/>
      <c r="U9" s="21"/>
      <c r="V9" s="21"/>
      <c r="W9" s="53"/>
      <c r="X9" s="54"/>
      <c r="Y9" s="54"/>
      <c r="Z9" s="21"/>
      <c r="AA9" s="21"/>
      <c r="AB9" s="21"/>
      <c r="AC9" s="24"/>
      <c r="AD9" s="21"/>
      <c r="AE9" s="24"/>
      <c r="AF9" s="24"/>
      <c r="AG9" s="25"/>
    </row>
    <row r="10" spans="1:33" s="26" customFormat="1" ht="15" customHeight="1" x14ac:dyDescent="0.2">
      <c r="A10" s="27"/>
      <c r="B10" s="28" t="s">
        <v>14</v>
      </c>
      <c r="C10" s="29">
        <v>2926</v>
      </c>
      <c r="D10" s="29">
        <v>13038</v>
      </c>
      <c r="E10" s="30">
        <v>15964</v>
      </c>
      <c r="F10" s="29"/>
      <c r="G10" s="31">
        <v>2906.25</v>
      </c>
      <c r="H10" s="32">
        <v>12912.5</v>
      </c>
      <c r="I10" s="33">
        <v>15818.75</v>
      </c>
      <c r="J10" s="29"/>
      <c r="K10" s="29">
        <v>1029</v>
      </c>
      <c r="L10" s="29">
        <v>1008</v>
      </c>
      <c r="M10" s="30">
        <v>2037</v>
      </c>
      <c r="N10" s="29"/>
      <c r="O10" s="31">
        <v>860.75</v>
      </c>
      <c r="P10" s="31">
        <v>677.75</v>
      </c>
      <c r="Q10" s="34">
        <v>1538.5</v>
      </c>
      <c r="R10" s="29"/>
      <c r="S10" s="29" t="s">
        <v>37</v>
      </c>
      <c r="T10" s="29" t="s">
        <v>37</v>
      </c>
      <c r="U10" s="30" t="s">
        <v>37</v>
      </c>
      <c r="V10" s="29"/>
      <c r="W10" s="31" t="s">
        <v>37</v>
      </c>
      <c r="X10" s="31" t="s">
        <v>37</v>
      </c>
      <c r="Y10" s="34" t="s">
        <v>37</v>
      </c>
      <c r="Z10" s="29"/>
      <c r="AA10" s="30">
        <f>IF(ISBLANK(C10),"",SUM(C10,K10,S10))</f>
        <v>3955</v>
      </c>
      <c r="AB10" s="30">
        <f>IF(ISBLANK(D10),"",SUM(D10,L10,T10))</f>
        <v>14046</v>
      </c>
      <c r="AC10" s="30">
        <f>SUM(AA10:AB10)</f>
        <v>18001</v>
      </c>
      <c r="AD10" s="29"/>
      <c r="AE10" s="33">
        <f>IF(ISBLANK(G10),"",SUM(G10,O10,W10))</f>
        <v>3767</v>
      </c>
      <c r="AF10" s="33">
        <f>IF(ISBLANK(H10),"",SUM(H10,P10,X10))</f>
        <v>13590.25</v>
      </c>
      <c r="AG10" s="33">
        <f>SUM(AE10:AF10)</f>
        <v>17357.25</v>
      </c>
    </row>
    <row r="11" spans="1:33" s="26" customFormat="1" ht="15" customHeight="1" x14ac:dyDescent="0.2">
      <c r="A11" s="18"/>
      <c r="B11" s="28" t="s">
        <v>15</v>
      </c>
      <c r="C11" s="29">
        <v>5</v>
      </c>
      <c r="D11" s="29">
        <v>120</v>
      </c>
      <c r="E11" s="30">
        <v>125</v>
      </c>
      <c r="F11" s="29"/>
      <c r="G11" s="31">
        <v>1.75</v>
      </c>
      <c r="H11" s="32">
        <v>40.25</v>
      </c>
      <c r="I11" s="33">
        <v>42</v>
      </c>
      <c r="J11" s="29"/>
      <c r="K11" s="29">
        <v>35</v>
      </c>
      <c r="L11" s="29">
        <v>271</v>
      </c>
      <c r="M11" s="30">
        <v>306</v>
      </c>
      <c r="N11" s="29"/>
      <c r="O11" s="31">
        <v>19.5</v>
      </c>
      <c r="P11" s="31">
        <v>147.5</v>
      </c>
      <c r="Q11" s="34">
        <v>167</v>
      </c>
      <c r="R11" s="29"/>
      <c r="S11" s="29" t="s">
        <v>37</v>
      </c>
      <c r="T11" s="29">
        <v>3</v>
      </c>
      <c r="U11" s="30">
        <v>3</v>
      </c>
      <c r="V11" s="29"/>
      <c r="W11" s="31" t="s">
        <v>37</v>
      </c>
      <c r="X11" s="31">
        <v>1.75</v>
      </c>
      <c r="Y11" s="34">
        <v>1.75</v>
      </c>
      <c r="Z11" s="29"/>
      <c r="AA11" s="30">
        <f t="shared" ref="AA11:AA74" si="0">IF(ISBLANK(C11),"",SUM(C11,K11,S11))</f>
        <v>40</v>
      </c>
      <c r="AB11" s="30">
        <f t="shared" ref="AB11:AB74" si="1">IF(ISBLANK(D11),"",SUM(D11,L11,T11))</f>
        <v>394</v>
      </c>
      <c r="AC11" s="30">
        <v>434</v>
      </c>
      <c r="AD11" s="29"/>
      <c r="AE11" s="33">
        <f t="shared" ref="AE11:AE74" si="2">IF(ISBLANK(G11),"",SUM(G11,O11,W11))</f>
        <v>21.25</v>
      </c>
      <c r="AF11" s="33">
        <f t="shared" ref="AF11:AF74" si="3">IF(ISBLANK(H11),"",SUM(H11,P11,X11))</f>
        <v>189.5</v>
      </c>
      <c r="AG11" s="33">
        <v>210.75</v>
      </c>
    </row>
    <row r="12" spans="1:33" s="26" customFormat="1" ht="15" customHeight="1" x14ac:dyDescent="0.2">
      <c r="A12" s="18"/>
      <c r="B12" s="28" t="s">
        <v>16</v>
      </c>
      <c r="C12" s="29" t="s">
        <v>37</v>
      </c>
      <c r="D12" s="29" t="s">
        <v>37</v>
      </c>
      <c r="E12" s="30" t="s">
        <v>37</v>
      </c>
      <c r="F12" s="29"/>
      <c r="G12" s="31" t="s">
        <v>37</v>
      </c>
      <c r="H12" s="32" t="s">
        <v>37</v>
      </c>
      <c r="I12" s="33" t="s">
        <v>37</v>
      </c>
      <c r="J12" s="29"/>
      <c r="K12" s="29">
        <v>19</v>
      </c>
      <c r="L12" s="29">
        <v>7</v>
      </c>
      <c r="M12" s="30">
        <v>26</v>
      </c>
      <c r="N12" s="29"/>
      <c r="O12" s="31">
        <v>18.75</v>
      </c>
      <c r="P12" s="31">
        <v>6.5</v>
      </c>
      <c r="Q12" s="34">
        <v>25.25</v>
      </c>
      <c r="R12" s="29"/>
      <c r="S12" s="29" t="s">
        <v>37</v>
      </c>
      <c r="T12" s="29" t="s">
        <v>37</v>
      </c>
      <c r="U12" s="30" t="s">
        <v>37</v>
      </c>
      <c r="V12" s="29"/>
      <c r="W12" s="31" t="s">
        <v>37</v>
      </c>
      <c r="X12" s="31" t="s">
        <v>37</v>
      </c>
      <c r="Y12" s="34" t="s">
        <v>37</v>
      </c>
      <c r="Z12" s="29"/>
      <c r="AA12" s="30">
        <f t="shared" si="0"/>
        <v>19</v>
      </c>
      <c r="AB12" s="30">
        <f t="shared" si="1"/>
        <v>7</v>
      </c>
      <c r="AC12" s="30">
        <v>26</v>
      </c>
      <c r="AD12" s="29"/>
      <c r="AE12" s="33">
        <f t="shared" si="2"/>
        <v>18.75</v>
      </c>
      <c r="AF12" s="33">
        <f t="shared" si="3"/>
        <v>6.5</v>
      </c>
      <c r="AG12" s="33">
        <v>25.25</v>
      </c>
    </row>
    <row r="13" spans="1:33" s="26" customFormat="1" ht="15" customHeight="1" x14ac:dyDescent="0.2">
      <c r="A13" s="18"/>
      <c r="B13" s="28" t="s">
        <v>17</v>
      </c>
      <c r="C13" s="29">
        <v>22</v>
      </c>
      <c r="D13" s="29">
        <v>153</v>
      </c>
      <c r="E13" s="30">
        <v>175</v>
      </c>
      <c r="F13" s="29"/>
      <c r="G13" s="31">
        <v>9</v>
      </c>
      <c r="H13" s="32">
        <v>61.25</v>
      </c>
      <c r="I13" s="33">
        <v>70.25</v>
      </c>
      <c r="J13" s="29"/>
      <c r="K13" s="29">
        <v>3</v>
      </c>
      <c r="L13" s="29">
        <v>60</v>
      </c>
      <c r="M13" s="30">
        <v>63</v>
      </c>
      <c r="N13" s="29"/>
      <c r="O13" s="31">
        <v>2</v>
      </c>
      <c r="P13" s="31">
        <v>31.25</v>
      </c>
      <c r="Q13" s="34">
        <v>33.25</v>
      </c>
      <c r="R13" s="29"/>
      <c r="S13" s="29" t="s">
        <v>37</v>
      </c>
      <c r="T13" s="29" t="s">
        <v>37</v>
      </c>
      <c r="U13" s="30" t="s">
        <v>37</v>
      </c>
      <c r="V13" s="29"/>
      <c r="W13" s="31" t="s">
        <v>37</v>
      </c>
      <c r="X13" s="31" t="s">
        <v>37</v>
      </c>
      <c r="Y13" s="34" t="s">
        <v>37</v>
      </c>
      <c r="Z13" s="29"/>
      <c r="AA13" s="30">
        <f t="shared" si="0"/>
        <v>25</v>
      </c>
      <c r="AB13" s="30">
        <f t="shared" si="1"/>
        <v>213</v>
      </c>
      <c r="AC13" s="30">
        <v>238</v>
      </c>
      <c r="AD13" s="29"/>
      <c r="AE13" s="33">
        <f t="shared" si="2"/>
        <v>11</v>
      </c>
      <c r="AF13" s="33">
        <f t="shared" si="3"/>
        <v>92.5</v>
      </c>
      <c r="AG13" s="33">
        <v>103.5</v>
      </c>
    </row>
    <row r="14" spans="1:33" s="26" customFormat="1" ht="15" customHeight="1" x14ac:dyDescent="0.2">
      <c r="A14" s="18"/>
      <c r="B14" s="28" t="s">
        <v>18</v>
      </c>
      <c r="C14" s="29">
        <v>20</v>
      </c>
      <c r="D14" s="29">
        <v>4</v>
      </c>
      <c r="E14" s="30">
        <v>24</v>
      </c>
      <c r="F14" s="29"/>
      <c r="G14" s="31">
        <v>13.5</v>
      </c>
      <c r="H14" s="32">
        <v>1</v>
      </c>
      <c r="I14" s="33">
        <v>14.5</v>
      </c>
      <c r="J14" s="29"/>
      <c r="K14" s="29">
        <v>101</v>
      </c>
      <c r="L14" s="29">
        <v>8</v>
      </c>
      <c r="M14" s="30">
        <v>109</v>
      </c>
      <c r="N14" s="29"/>
      <c r="O14" s="31">
        <v>53</v>
      </c>
      <c r="P14" s="31">
        <v>5.75</v>
      </c>
      <c r="Q14" s="34">
        <v>58.75</v>
      </c>
      <c r="R14" s="29"/>
      <c r="S14" s="29" t="s">
        <v>37</v>
      </c>
      <c r="T14" s="29" t="s">
        <v>37</v>
      </c>
      <c r="U14" s="30" t="s">
        <v>37</v>
      </c>
      <c r="V14" s="29"/>
      <c r="W14" s="31" t="s">
        <v>37</v>
      </c>
      <c r="X14" s="31" t="s">
        <v>37</v>
      </c>
      <c r="Y14" s="34" t="s">
        <v>37</v>
      </c>
      <c r="Z14" s="29"/>
      <c r="AA14" s="30">
        <f t="shared" si="0"/>
        <v>121</v>
      </c>
      <c r="AB14" s="30">
        <f t="shared" si="1"/>
        <v>12</v>
      </c>
      <c r="AC14" s="30">
        <v>133</v>
      </c>
      <c r="AD14" s="29"/>
      <c r="AE14" s="33">
        <f t="shared" si="2"/>
        <v>66.5</v>
      </c>
      <c r="AF14" s="33">
        <f t="shared" si="3"/>
        <v>6.75</v>
      </c>
      <c r="AG14" s="33">
        <v>73.25</v>
      </c>
    </row>
    <row r="15" spans="1:33" s="26" customFormat="1" ht="15" customHeight="1" x14ac:dyDescent="0.2">
      <c r="A15" s="18"/>
      <c r="B15" s="35" t="s">
        <v>19</v>
      </c>
      <c r="C15" s="30">
        <v>2973</v>
      </c>
      <c r="D15" s="30">
        <v>13315</v>
      </c>
      <c r="E15" s="30">
        <v>16288</v>
      </c>
      <c r="F15" s="30"/>
      <c r="G15" s="34">
        <v>2930.5</v>
      </c>
      <c r="H15" s="33">
        <v>13015</v>
      </c>
      <c r="I15" s="33">
        <v>15945.5</v>
      </c>
      <c r="J15" s="30"/>
      <c r="K15" s="30">
        <v>1187</v>
      </c>
      <c r="L15" s="30">
        <v>1354</v>
      </c>
      <c r="M15" s="30">
        <v>2541</v>
      </c>
      <c r="N15" s="30"/>
      <c r="O15" s="34">
        <v>954</v>
      </c>
      <c r="P15" s="34">
        <v>868.75</v>
      </c>
      <c r="Q15" s="34">
        <v>1822.75</v>
      </c>
      <c r="R15" s="30"/>
      <c r="S15" s="30" t="s">
        <v>37</v>
      </c>
      <c r="T15" s="30">
        <v>3</v>
      </c>
      <c r="U15" s="30">
        <v>3</v>
      </c>
      <c r="V15" s="30"/>
      <c r="W15" s="34" t="s">
        <v>37</v>
      </c>
      <c r="X15" s="34">
        <v>1.75</v>
      </c>
      <c r="Y15" s="34">
        <v>1.75</v>
      </c>
      <c r="Z15" s="30"/>
      <c r="AA15" s="30">
        <f t="shared" si="0"/>
        <v>4160</v>
      </c>
      <c r="AB15" s="30">
        <f t="shared" si="1"/>
        <v>14672</v>
      </c>
      <c r="AC15" s="30">
        <f>SUM(AA15:AB15)</f>
        <v>18832</v>
      </c>
      <c r="AD15" s="30"/>
      <c r="AE15" s="33">
        <f t="shared" si="2"/>
        <v>3884.5</v>
      </c>
      <c r="AF15" s="33">
        <f t="shared" si="3"/>
        <v>13885.5</v>
      </c>
      <c r="AG15" s="33">
        <f>SUM(AE15:AF15)</f>
        <v>17770</v>
      </c>
    </row>
    <row r="16" spans="1:33" s="2" customFormat="1" ht="15" customHeight="1" x14ac:dyDescent="0.2">
      <c r="A16" s="6" t="s">
        <v>20</v>
      </c>
      <c r="B16" s="11"/>
      <c r="C16" s="7"/>
      <c r="D16" s="7"/>
      <c r="E16" s="9"/>
      <c r="F16" s="7"/>
      <c r="G16" s="8"/>
      <c r="H16" s="14"/>
      <c r="I16" s="15"/>
      <c r="J16" s="7"/>
      <c r="K16" s="7"/>
      <c r="L16" s="7"/>
      <c r="M16" s="9"/>
      <c r="N16" s="7"/>
      <c r="O16" s="8"/>
      <c r="P16" s="8"/>
      <c r="Q16" s="10"/>
      <c r="R16" s="7"/>
      <c r="S16" s="7"/>
      <c r="T16" s="7"/>
      <c r="U16" s="9"/>
      <c r="V16" s="7"/>
      <c r="W16" s="8"/>
      <c r="X16" s="8"/>
      <c r="Y16" s="10"/>
      <c r="Z16" s="7"/>
      <c r="AA16" s="9" t="str">
        <f t="shared" si="0"/>
        <v/>
      </c>
      <c r="AB16" s="9" t="str">
        <f t="shared" si="1"/>
        <v/>
      </c>
      <c r="AC16" s="9"/>
      <c r="AD16" s="7"/>
      <c r="AE16" s="15" t="str">
        <f t="shared" si="2"/>
        <v/>
      </c>
      <c r="AF16" s="15" t="str">
        <f t="shared" si="3"/>
        <v/>
      </c>
      <c r="AG16" s="15"/>
    </row>
    <row r="17" spans="1:33" s="2" customFormat="1" ht="15" customHeight="1" x14ac:dyDescent="0.2">
      <c r="A17" s="1"/>
      <c r="B17" s="11" t="s">
        <v>14</v>
      </c>
      <c r="C17" s="7">
        <v>223</v>
      </c>
      <c r="D17" s="7">
        <v>390</v>
      </c>
      <c r="E17" s="9">
        <v>613</v>
      </c>
      <c r="F17" s="7"/>
      <c r="G17" s="8">
        <v>221.25</v>
      </c>
      <c r="H17" s="14">
        <v>389</v>
      </c>
      <c r="I17" s="15">
        <v>610.25</v>
      </c>
      <c r="J17" s="7"/>
      <c r="K17" s="7">
        <v>551</v>
      </c>
      <c r="L17" s="7">
        <v>210</v>
      </c>
      <c r="M17" s="9">
        <v>761</v>
      </c>
      <c r="N17" s="7"/>
      <c r="O17" s="8">
        <v>542</v>
      </c>
      <c r="P17" s="8">
        <v>202.75</v>
      </c>
      <c r="Q17" s="10">
        <v>744.75</v>
      </c>
      <c r="R17" s="7"/>
      <c r="S17" s="7" t="s">
        <v>37</v>
      </c>
      <c r="T17" s="7" t="s">
        <v>37</v>
      </c>
      <c r="U17" s="9" t="s">
        <v>37</v>
      </c>
      <c r="V17" s="7"/>
      <c r="W17" s="8" t="s">
        <v>37</v>
      </c>
      <c r="X17" s="8" t="s">
        <v>37</v>
      </c>
      <c r="Y17" s="10" t="s">
        <v>37</v>
      </c>
      <c r="Z17" s="7"/>
      <c r="AA17" s="9">
        <f t="shared" si="0"/>
        <v>774</v>
      </c>
      <c r="AB17" s="9">
        <f t="shared" si="1"/>
        <v>600</v>
      </c>
      <c r="AC17" s="9">
        <v>1374</v>
      </c>
      <c r="AD17" s="7"/>
      <c r="AE17" s="15">
        <f t="shared" si="2"/>
        <v>763.25</v>
      </c>
      <c r="AF17" s="15">
        <f t="shared" si="3"/>
        <v>591.75</v>
      </c>
      <c r="AG17" s="15">
        <v>1355</v>
      </c>
    </row>
    <row r="18" spans="1:33" s="2" customFormat="1" ht="15" customHeight="1" x14ac:dyDescent="0.2">
      <c r="A18" s="6"/>
      <c r="B18" s="11" t="s">
        <v>16</v>
      </c>
      <c r="C18" s="7" t="s">
        <v>37</v>
      </c>
      <c r="D18" s="7" t="s">
        <v>37</v>
      </c>
      <c r="E18" s="9" t="s">
        <v>37</v>
      </c>
      <c r="F18" s="7"/>
      <c r="G18" s="8" t="s">
        <v>37</v>
      </c>
      <c r="H18" s="14" t="s">
        <v>37</v>
      </c>
      <c r="I18" s="15" t="s">
        <v>37</v>
      </c>
      <c r="J18" s="7"/>
      <c r="K18" s="7">
        <v>1339</v>
      </c>
      <c r="L18" s="7">
        <v>5</v>
      </c>
      <c r="M18" s="9">
        <v>1344</v>
      </c>
      <c r="N18" s="7"/>
      <c r="O18" s="8">
        <v>1194</v>
      </c>
      <c r="P18" s="8">
        <v>4.25</v>
      </c>
      <c r="Q18" s="10">
        <v>1198.25</v>
      </c>
      <c r="R18" s="7"/>
      <c r="S18" s="7" t="s">
        <v>37</v>
      </c>
      <c r="T18" s="7" t="s">
        <v>37</v>
      </c>
      <c r="U18" s="9" t="s">
        <v>37</v>
      </c>
      <c r="V18" s="7"/>
      <c r="W18" s="8" t="s">
        <v>37</v>
      </c>
      <c r="X18" s="8" t="s">
        <v>37</v>
      </c>
      <c r="Y18" s="10" t="s">
        <v>37</v>
      </c>
      <c r="Z18" s="7"/>
      <c r="AA18" s="9">
        <f t="shared" si="0"/>
        <v>1339</v>
      </c>
      <c r="AB18" s="9">
        <f t="shared" si="1"/>
        <v>5</v>
      </c>
      <c r="AC18" s="9">
        <v>1344</v>
      </c>
      <c r="AD18" s="7"/>
      <c r="AE18" s="15">
        <f t="shared" si="2"/>
        <v>1194</v>
      </c>
      <c r="AF18" s="15">
        <f t="shared" si="3"/>
        <v>4.25</v>
      </c>
      <c r="AG18" s="15">
        <v>1198.25</v>
      </c>
    </row>
    <row r="19" spans="1:33" s="2" customFormat="1" ht="15" customHeight="1" x14ac:dyDescent="0.2">
      <c r="A19" s="6"/>
      <c r="B19" s="11" t="s">
        <v>17</v>
      </c>
      <c r="C19" s="7" t="s">
        <v>37</v>
      </c>
      <c r="D19" s="7" t="s">
        <v>37</v>
      </c>
      <c r="E19" s="9" t="s">
        <v>37</v>
      </c>
      <c r="F19" s="7"/>
      <c r="G19" s="8" t="s">
        <v>37</v>
      </c>
      <c r="H19" s="14" t="s">
        <v>37</v>
      </c>
      <c r="I19" s="15" t="s">
        <v>37</v>
      </c>
      <c r="J19" s="7"/>
      <c r="K19" s="7">
        <v>1</v>
      </c>
      <c r="L19" s="7" t="s">
        <v>37</v>
      </c>
      <c r="M19" s="9">
        <v>1</v>
      </c>
      <c r="N19" s="7"/>
      <c r="O19" s="8">
        <v>0.5</v>
      </c>
      <c r="P19" s="8" t="s">
        <v>37</v>
      </c>
      <c r="Q19" s="10">
        <v>0.5</v>
      </c>
      <c r="R19" s="7"/>
      <c r="S19" s="7" t="s">
        <v>37</v>
      </c>
      <c r="T19" s="7" t="s">
        <v>37</v>
      </c>
      <c r="U19" s="9" t="s">
        <v>37</v>
      </c>
      <c r="V19" s="7"/>
      <c r="W19" s="8" t="s">
        <v>37</v>
      </c>
      <c r="X19" s="8" t="s">
        <v>37</v>
      </c>
      <c r="Y19" s="10" t="s">
        <v>37</v>
      </c>
      <c r="Z19" s="7"/>
      <c r="AA19" s="9">
        <f t="shared" si="0"/>
        <v>1</v>
      </c>
      <c r="AB19" s="9">
        <f t="shared" si="1"/>
        <v>0</v>
      </c>
      <c r="AC19" s="9">
        <v>1</v>
      </c>
      <c r="AD19" s="7"/>
      <c r="AE19" s="15">
        <f t="shared" si="2"/>
        <v>0.5</v>
      </c>
      <c r="AF19" s="15">
        <f t="shared" si="3"/>
        <v>0</v>
      </c>
      <c r="AG19" s="15">
        <v>0.5</v>
      </c>
    </row>
    <row r="20" spans="1:33" s="2" customFormat="1" ht="15" customHeight="1" x14ac:dyDescent="0.2">
      <c r="A20" s="6"/>
      <c r="B20" s="11" t="s">
        <v>18</v>
      </c>
      <c r="C20" s="7" t="s">
        <v>37</v>
      </c>
      <c r="D20" s="7" t="s">
        <v>37</v>
      </c>
      <c r="E20" s="9" t="s">
        <v>37</v>
      </c>
      <c r="F20" s="7"/>
      <c r="G20" s="8" t="s">
        <v>37</v>
      </c>
      <c r="H20" s="14" t="s">
        <v>37</v>
      </c>
      <c r="I20" s="15" t="s">
        <v>37</v>
      </c>
      <c r="J20" s="7"/>
      <c r="K20" s="7">
        <v>2</v>
      </c>
      <c r="L20" s="7" t="s">
        <v>37</v>
      </c>
      <c r="M20" s="9">
        <v>2</v>
      </c>
      <c r="N20" s="7"/>
      <c r="O20" s="8">
        <v>0.5</v>
      </c>
      <c r="P20" s="8" t="s">
        <v>37</v>
      </c>
      <c r="Q20" s="10">
        <v>0.5</v>
      </c>
      <c r="R20" s="7"/>
      <c r="S20" s="7" t="s">
        <v>37</v>
      </c>
      <c r="T20" s="7" t="s">
        <v>37</v>
      </c>
      <c r="U20" s="9" t="s">
        <v>37</v>
      </c>
      <c r="V20" s="7"/>
      <c r="W20" s="8" t="s">
        <v>37</v>
      </c>
      <c r="X20" s="8" t="s">
        <v>37</v>
      </c>
      <c r="Y20" s="10" t="s">
        <v>37</v>
      </c>
      <c r="Z20" s="7"/>
      <c r="AA20" s="9">
        <f t="shared" si="0"/>
        <v>2</v>
      </c>
      <c r="AB20" s="9">
        <f t="shared" si="1"/>
        <v>0</v>
      </c>
      <c r="AC20" s="9">
        <v>2</v>
      </c>
      <c r="AD20" s="7"/>
      <c r="AE20" s="15">
        <f t="shared" si="2"/>
        <v>0.5</v>
      </c>
      <c r="AF20" s="15">
        <f t="shared" si="3"/>
        <v>0</v>
      </c>
      <c r="AG20" s="15">
        <v>0.5</v>
      </c>
    </row>
    <row r="21" spans="1:33" s="2" customFormat="1" ht="15" customHeight="1" x14ac:dyDescent="0.2">
      <c r="A21" s="6"/>
      <c r="B21" s="12" t="s">
        <v>19</v>
      </c>
      <c r="C21" s="9">
        <v>223</v>
      </c>
      <c r="D21" s="9">
        <v>390</v>
      </c>
      <c r="E21" s="9">
        <v>613</v>
      </c>
      <c r="F21" s="9"/>
      <c r="G21" s="10">
        <v>221.25</v>
      </c>
      <c r="H21" s="15">
        <v>389</v>
      </c>
      <c r="I21" s="15">
        <v>610.25</v>
      </c>
      <c r="J21" s="9"/>
      <c r="K21" s="9">
        <v>1893</v>
      </c>
      <c r="L21" s="9">
        <v>215</v>
      </c>
      <c r="M21" s="9">
        <v>2108</v>
      </c>
      <c r="N21" s="9"/>
      <c r="O21" s="10">
        <v>1737</v>
      </c>
      <c r="P21" s="10">
        <v>207</v>
      </c>
      <c r="Q21" s="10">
        <v>1944</v>
      </c>
      <c r="R21" s="9"/>
      <c r="S21" s="9" t="s">
        <v>37</v>
      </c>
      <c r="T21" s="9" t="s">
        <v>37</v>
      </c>
      <c r="U21" s="9" t="s">
        <v>37</v>
      </c>
      <c r="V21" s="9"/>
      <c r="W21" s="10" t="s">
        <v>37</v>
      </c>
      <c r="X21" s="10" t="s">
        <v>37</v>
      </c>
      <c r="Y21" s="10" t="s">
        <v>37</v>
      </c>
      <c r="Z21" s="9"/>
      <c r="AA21" s="9">
        <f t="shared" si="0"/>
        <v>2116</v>
      </c>
      <c r="AB21" s="9">
        <f t="shared" si="1"/>
        <v>605</v>
      </c>
      <c r="AC21" s="9">
        <v>2721</v>
      </c>
      <c r="AD21" s="9"/>
      <c r="AE21" s="15">
        <f t="shared" si="2"/>
        <v>1958.25</v>
      </c>
      <c r="AF21" s="15">
        <f t="shared" si="3"/>
        <v>596</v>
      </c>
      <c r="AG21" s="15">
        <v>2554.25</v>
      </c>
    </row>
    <row r="22" spans="1:33" s="26" customFormat="1" ht="15" customHeight="1" x14ac:dyDescent="0.2">
      <c r="A22" s="18" t="s">
        <v>21</v>
      </c>
      <c r="B22" s="28"/>
      <c r="C22" s="29"/>
      <c r="D22" s="29"/>
      <c r="E22" s="30"/>
      <c r="F22" s="29"/>
      <c r="G22" s="31"/>
      <c r="H22" s="32"/>
      <c r="I22" s="33"/>
      <c r="J22" s="29"/>
      <c r="K22" s="29"/>
      <c r="L22" s="29"/>
      <c r="M22" s="30"/>
      <c r="N22" s="29"/>
      <c r="O22" s="31"/>
      <c r="P22" s="31"/>
      <c r="Q22" s="34"/>
      <c r="R22" s="29"/>
      <c r="S22" s="29"/>
      <c r="T22" s="29"/>
      <c r="U22" s="30"/>
      <c r="V22" s="29"/>
      <c r="W22" s="31"/>
      <c r="X22" s="31"/>
      <c r="Y22" s="34"/>
      <c r="Z22" s="29"/>
      <c r="AA22" s="30" t="str">
        <f t="shared" si="0"/>
        <v/>
      </c>
      <c r="AB22" s="30" t="str">
        <f t="shared" si="1"/>
        <v/>
      </c>
      <c r="AC22" s="30"/>
      <c r="AD22" s="29"/>
      <c r="AE22" s="33" t="str">
        <f t="shared" si="2"/>
        <v/>
      </c>
      <c r="AF22" s="33" t="str">
        <f t="shared" si="3"/>
        <v/>
      </c>
      <c r="AG22" s="33"/>
    </row>
    <row r="23" spans="1:33" s="26" customFormat="1" ht="15" customHeight="1" x14ac:dyDescent="0.2">
      <c r="A23" s="27"/>
      <c r="B23" s="28" t="s">
        <v>14</v>
      </c>
      <c r="C23" s="29">
        <v>5</v>
      </c>
      <c r="D23" s="29">
        <v>77</v>
      </c>
      <c r="E23" s="30">
        <v>82</v>
      </c>
      <c r="F23" s="29"/>
      <c r="G23" s="31">
        <v>5</v>
      </c>
      <c r="H23" s="32">
        <v>76</v>
      </c>
      <c r="I23" s="33">
        <v>81</v>
      </c>
      <c r="J23" s="29"/>
      <c r="K23" s="29">
        <v>81</v>
      </c>
      <c r="L23" s="29">
        <v>285</v>
      </c>
      <c r="M23" s="30">
        <v>366</v>
      </c>
      <c r="N23" s="29"/>
      <c r="O23" s="31">
        <v>74</v>
      </c>
      <c r="P23" s="31">
        <v>220.25</v>
      </c>
      <c r="Q23" s="34">
        <v>294.25</v>
      </c>
      <c r="R23" s="29"/>
      <c r="S23" s="29" t="s">
        <v>37</v>
      </c>
      <c r="T23" s="29" t="s">
        <v>37</v>
      </c>
      <c r="U23" s="30" t="s">
        <v>37</v>
      </c>
      <c r="V23" s="29"/>
      <c r="W23" s="31" t="s">
        <v>37</v>
      </c>
      <c r="X23" s="31" t="s">
        <v>37</v>
      </c>
      <c r="Y23" s="34" t="s">
        <v>37</v>
      </c>
      <c r="Z23" s="29"/>
      <c r="AA23" s="30">
        <f t="shared" si="0"/>
        <v>86</v>
      </c>
      <c r="AB23" s="30">
        <f t="shared" si="1"/>
        <v>362</v>
      </c>
      <c r="AC23" s="30">
        <v>448</v>
      </c>
      <c r="AD23" s="29"/>
      <c r="AE23" s="33">
        <f t="shared" si="2"/>
        <v>79</v>
      </c>
      <c r="AF23" s="33">
        <f t="shared" si="3"/>
        <v>296.25</v>
      </c>
      <c r="AG23" s="33">
        <v>375.25</v>
      </c>
    </row>
    <row r="24" spans="1:33" s="26" customFormat="1" ht="15" customHeight="1" x14ac:dyDescent="0.2">
      <c r="A24" s="18"/>
      <c r="B24" s="28" t="s">
        <v>15</v>
      </c>
      <c r="C24" s="29" t="s">
        <v>37</v>
      </c>
      <c r="D24" s="29" t="s">
        <v>37</v>
      </c>
      <c r="E24" s="30" t="s">
        <v>37</v>
      </c>
      <c r="F24" s="29"/>
      <c r="G24" s="31" t="s">
        <v>37</v>
      </c>
      <c r="H24" s="32" t="s">
        <v>37</v>
      </c>
      <c r="I24" s="33" t="s">
        <v>37</v>
      </c>
      <c r="J24" s="29"/>
      <c r="K24" s="29" t="s">
        <v>37</v>
      </c>
      <c r="L24" s="29">
        <v>11</v>
      </c>
      <c r="M24" s="30">
        <v>11</v>
      </c>
      <c r="N24" s="29"/>
      <c r="O24" s="31" t="s">
        <v>37</v>
      </c>
      <c r="P24" s="31">
        <v>9</v>
      </c>
      <c r="Q24" s="34">
        <v>9</v>
      </c>
      <c r="R24" s="29"/>
      <c r="S24" s="29" t="s">
        <v>37</v>
      </c>
      <c r="T24" s="29" t="s">
        <v>37</v>
      </c>
      <c r="U24" s="30" t="s">
        <v>37</v>
      </c>
      <c r="V24" s="29"/>
      <c r="W24" s="31" t="s">
        <v>37</v>
      </c>
      <c r="X24" s="31" t="s">
        <v>37</v>
      </c>
      <c r="Y24" s="34" t="s">
        <v>37</v>
      </c>
      <c r="Z24" s="29"/>
      <c r="AA24" s="30">
        <f t="shared" si="0"/>
        <v>0</v>
      </c>
      <c r="AB24" s="30">
        <f t="shared" si="1"/>
        <v>11</v>
      </c>
      <c r="AC24" s="30">
        <v>11</v>
      </c>
      <c r="AD24" s="29"/>
      <c r="AE24" s="33">
        <f t="shared" si="2"/>
        <v>0</v>
      </c>
      <c r="AF24" s="33">
        <f t="shared" si="3"/>
        <v>9</v>
      </c>
      <c r="AG24" s="33">
        <v>9</v>
      </c>
    </row>
    <row r="25" spans="1:33" s="26" customFormat="1" ht="15" customHeight="1" x14ac:dyDescent="0.2">
      <c r="A25" s="18"/>
      <c r="B25" s="28" t="s">
        <v>16</v>
      </c>
      <c r="C25" s="29" t="s">
        <v>37</v>
      </c>
      <c r="D25" s="29" t="s">
        <v>37</v>
      </c>
      <c r="E25" s="30" t="s">
        <v>37</v>
      </c>
      <c r="F25" s="29"/>
      <c r="G25" s="31" t="s">
        <v>37</v>
      </c>
      <c r="H25" s="32" t="s">
        <v>37</v>
      </c>
      <c r="I25" s="33" t="s">
        <v>37</v>
      </c>
      <c r="J25" s="29"/>
      <c r="K25" s="29" t="s">
        <v>37</v>
      </c>
      <c r="L25" s="29">
        <v>27</v>
      </c>
      <c r="M25" s="30">
        <v>27</v>
      </c>
      <c r="N25" s="29"/>
      <c r="O25" s="31" t="s">
        <v>37</v>
      </c>
      <c r="P25" s="31">
        <v>27</v>
      </c>
      <c r="Q25" s="34">
        <v>27</v>
      </c>
      <c r="R25" s="29"/>
      <c r="S25" s="29" t="s">
        <v>37</v>
      </c>
      <c r="T25" s="29" t="s">
        <v>37</v>
      </c>
      <c r="U25" s="30" t="s">
        <v>37</v>
      </c>
      <c r="V25" s="29"/>
      <c r="W25" s="31" t="s">
        <v>37</v>
      </c>
      <c r="X25" s="31" t="s">
        <v>37</v>
      </c>
      <c r="Y25" s="34" t="s">
        <v>37</v>
      </c>
      <c r="Z25" s="29"/>
      <c r="AA25" s="30">
        <f t="shared" si="0"/>
        <v>0</v>
      </c>
      <c r="AB25" s="30">
        <f t="shared" si="1"/>
        <v>27</v>
      </c>
      <c r="AC25" s="30">
        <v>27</v>
      </c>
      <c r="AD25" s="29"/>
      <c r="AE25" s="33">
        <f t="shared" si="2"/>
        <v>0</v>
      </c>
      <c r="AF25" s="33">
        <f t="shared" si="3"/>
        <v>27</v>
      </c>
      <c r="AG25" s="33">
        <v>27</v>
      </c>
    </row>
    <row r="26" spans="1:33" s="26" customFormat="1" ht="15" customHeight="1" x14ac:dyDescent="0.2">
      <c r="A26" s="18"/>
      <c r="B26" s="35" t="s">
        <v>19</v>
      </c>
      <c r="C26" s="30">
        <v>5</v>
      </c>
      <c r="D26" s="30">
        <v>77</v>
      </c>
      <c r="E26" s="30">
        <v>82</v>
      </c>
      <c r="F26" s="30"/>
      <c r="G26" s="34">
        <v>5</v>
      </c>
      <c r="H26" s="33">
        <v>76</v>
      </c>
      <c r="I26" s="33">
        <v>81</v>
      </c>
      <c r="J26" s="30"/>
      <c r="K26" s="30">
        <v>81</v>
      </c>
      <c r="L26" s="30">
        <v>323</v>
      </c>
      <c r="M26" s="30">
        <v>404</v>
      </c>
      <c r="N26" s="30"/>
      <c r="O26" s="34">
        <v>74</v>
      </c>
      <c r="P26" s="34">
        <v>256.25</v>
      </c>
      <c r="Q26" s="34">
        <v>330.25</v>
      </c>
      <c r="R26" s="30"/>
      <c r="S26" s="30" t="s">
        <v>37</v>
      </c>
      <c r="T26" s="30" t="s">
        <v>37</v>
      </c>
      <c r="U26" s="30" t="s">
        <v>37</v>
      </c>
      <c r="V26" s="30"/>
      <c r="W26" s="34" t="s">
        <v>37</v>
      </c>
      <c r="X26" s="34" t="s">
        <v>37</v>
      </c>
      <c r="Y26" s="34" t="s">
        <v>37</v>
      </c>
      <c r="Z26" s="30"/>
      <c r="AA26" s="30">
        <f t="shared" si="0"/>
        <v>86</v>
      </c>
      <c r="AB26" s="30">
        <f t="shared" si="1"/>
        <v>400</v>
      </c>
      <c r="AC26" s="30">
        <v>486</v>
      </c>
      <c r="AD26" s="30"/>
      <c r="AE26" s="33">
        <f t="shared" si="2"/>
        <v>79</v>
      </c>
      <c r="AF26" s="33">
        <f t="shared" si="3"/>
        <v>332.25</v>
      </c>
      <c r="AG26" s="33">
        <v>411.25</v>
      </c>
    </row>
    <row r="27" spans="1:33" s="2" customFormat="1" ht="15" customHeight="1" x14ac:dyDescent="0.2">
      <c r="A27" s="6" t="s">
        <v>22</v>
      </c>
      <c r="B27" s="11"/>
      <c r="C27" s="7"/>
      <c r="D27" s="7"/>
      <c r="E27" s="9"/>
      <c r="F27" s="7"/>
      <c r="G27" s="8"/>
      <c r="H27" s="14"/>
      <c r="I27" s="15"/>
      <c r="J27" s="7"/>
      <c r="K27" s="7"/>
      <c r="L27" s="7"/>
      <c r="M27" s="9"/>
      <c r="N27" s="7"/>
      <c r="O27" s="8"/>
      <c r="P27" s="8"/>
      <c r="Q27" s="10"/>
      <c r="R27" s="7"/>
      <c r="S27" s="7"/>
      <c r="T27" s="7"/>
      <c r="U27" s="9"/>
      <c r="V27" s="7"/>
      <c r="W27" s="8"/>
      <c r="X27" s="8"/>
      <c r="Y27" s="10"/>
      <c r="Z27" s="7"/>
      <c r="AA27" s="9" t="str">
        <f t="shared" si="0"/>
        <v/>
      </c>
      <c r="AB27" s="9" t="str">
        <f t="shared" si="1"/>
        <v/>
      </c>
      <c r="AC27" s="9"/>
      <c r="AD27" s="7"/>
      <c r="AE27" s="15" t="str">
        <f t="shared" si="2"/>
        <v/>
      </c>
      <c r="AF27" s="15" t="str">
        <f t="shared" si="3"/>
        <v/>
      </c>
      <c r="AG27" s="15"/>
    </row>
    <row r="28" spans="1:33" s="2" customFormat="1" ht="15" customHeight="1" x14ac:dyDescent="0.2">
      <c r="A28" s="1"/>
      <c r="B28" s="11" t="s">
        <v>14</v>
      </c>
      <c r="C28" s="7" t="s">
        <v>37</v>
      </c>
      <c r="D28" s="7" t="s">
        <v>37</v>
      </c>
      <c r="E28" s="9" t="s">
        <v>37</v>
      </c>
      <c r="F28" s="7"/>
      <c r="G28" s="8" t="s">
        <v>37</v>
      </c>
      <c r="H28" s="14" t="s">
        <v>37</v>
      </c>
      <c r="I28" s="15" t="s">
        <v>37</v>
      </c>
      <c r="J28" s="7"/>
      <c r="K28" s="7">
        <v>11</v>
      </c>
      <c r="L28" s="7">
        <v>27</v>
      </c>
      <c r="M28" s="9">
        <v>38</v>
      </c>
      <c r="N28" s="7"/>
      <c r="O28" s="8">
        <v>11</v>
      </c>
      <c r="P28" s="8">
        <v>27</v>
      </c>
      <c r="Q28" s="10">
        <v>38</v>
      </c>
      <c r="R28" s="7"/>
      <c r="S28" s="7" t="s">
        <v>37</v>
      </c>
      <c r="T28" s="7" t="s">
        <v>37</v>
      </c>
      <c r="U28" s="9" t="s">
        <v>37</v>
      </c>
      <c r="V28" s="7"/>
      <c r="W28" s="8" t="s">
        <v>37</v>
      </c>
      <c r="X28" s="8" t="s">
        <v>37</v>
      </c>
      <c r="Y28" s="10" t="s">
        <v>37</v>
      </c>
      <c r="Z28" s="7"/>
      <c r="AA28" s="9">
        <f t="shared" si="0"/>
        <v>11</v>
      </c>
      <c r="AB28" s="9">
        <f t="shared" si="1"/>
        <v>27</v>
      </c>
      <c r="AC28" s="9">
        <v>38</v>
      </c>
      <c r="AD28" s="7"/>
      <c r="AE28" s="15">
        <f t="shared" si="2"/>
        <v>11</v>
      </c>
      <c r="AF28" s="15">
        <f t="shared" si="3"/>
        <v>27</v>
      </c>
      <c r="AG28" s="15">
        <v>38</v>
      </c>
    </row>
    <row r="29" spans="1:33" s="2" customFormat="1" ht="15" customHeight="1" x14ac:dyDescent="0.2">
      <c r="A29" s="6"/>
      <c r="B29" s="11" t="s">
        <v>16</v>
      </c>
      <c r="C29" s="7" t="s">
        <v>37</v>
      </c>
      <c r="D29" s="7" t="s">
        <v>37</v>
      </c>
      <c r="E29" s="9" t="s">
        <v>37</v>
      </c>
      <c r="F29" s="7"/>
      <c r="G29" s="8" t="s">
        <v>37</v>
      </c>
      <c r="H29" s="14" t="s">
        <v>37</v>
      </c>
      <c r="I29" s="15" t="s">
        <v>37</v>
      </c>
      <c r="J29" s="7"/>
      <c r="K29" s="7">
        <v>170</v>
      </c>
      <c r="L29" s="7">
        <v>1</v>
      </c>
      <c r="M29" s="9">
        <v>171</v>
      </c>
      <c r="N29" s="7"/>
      <c r="O29" s="8">
        <v>117</v>
      </c>
      <c r="P29" s="8">
        <v>0.5</v>
      </c>
      <c r="Q29" s="10">
        <v>117.5</v>
      </c>
      <c r="R29" s="7"/>
      <c r="S29" s="7" t="s">
        <v>37</v>
      </c>
      <c r="T29" s="7" t="s">
        <v>37</v>
      </c>
      <c r="U29" s="9" t="s">
        <v>37</v>
      </c>
      <c r="V29" s="7"/>
      <c r="W29" s="8" t="s">
        <v>37</v>
      </c>
      <c r="X29" s="8" t="s">
        <v>37</v>
      </c>
      <c r="Y29" s="10" t="s">
        <v>37</v>
      </c>
      <c r="Z29" s="7"/>
      <c r="AA29" s="9">
        <f t="shared" si="0"/>
        <v>170</v>
      </c>
      <c r="AB29" s="9">
        <f t="shared" si="1"/>
        <v>1</v>
      </c>
      <c r="AC29" s="9">
        <v>171</v>
      </c>
      <c r="AD29" s="7"/>
      <c r="AE29" s="15">
        <f t="shared" si="2"/>
        <v>117</v>
      </c>
      <c r="AF29" s="15">
        <f t="shared" si="3"/>
        <v>0.5</v>
      </c>
      <c r="AG29" s="15">
        <v>117.5</v>
      </c>
    </row>
    <row r="30" spans="1:33" s="2" customFormat="1" ht="15" customHeight="1" x14ac:dyDescent="0.2">
      <c r="A30" s="6"/>
      <c r="B30" s="12" t="s">
        <v>19</v>
      </c>
      <c r="C30" s="9" t="s">
        <v>37</v>
      </c>
      <c r="D30" s="9" t="s">
        <v>37</v>
      </c>
      <c r="E30" s="9" t="s">
        <v>37</v>
      </c>
      <c r="F30" s="9"/>
      <c r="G30" s="10" t="s">
        <v>37</v>
      </c>
      <c r="H30" s="15" t="s">
        <v>37</v>
      </c>
      <c r="I30" s="15" t="s">
        <v>37</v>
      </c>
      <c r="J30" s="9"/>
      <c r="K30" s="9">
        <v>181</v>
      </c>
      <c r="L30" s="9">
        <v>28</v>
      </c>
      <c r="M30" s="9">
        <v>209</v>
      </c>
      <c r="N30" s="9"/>
      <c r="O30" s="10">
        <v>128</v>
      </c>
      <c r="P30" s="10">
        <v>27.5</v>
      </c>
      <c r="Q30" s="10">
        <v>155.5</v>
      </c>
      <c r="R30" s="9"/>
      <c r="S30" s="9" t="s">
        <v>37</v>
      </c>
      <c r="T30" s="9" t="s">
        <v>37</v>
      </c>
      <c r="U30" s="9" t="s">
        <v>37</v>
      </c>
      <c r="V30" s="9"/>
      <c r="W30" s="10" t="s">
        <v>37</v>
      </c>
      <c r="X30" s="10" t="s">
        <v>37</v>
      </c>
      <c r="Y30" s="10" t="s">
        <v>37</v>
      </c>
      <c r="Z30" s="9"/>
      <c r="AA30" s="9">
        <f t="shared" si="0"/>
        <v>181</v>
      </c>
      <c r="AB30" s="9">
        <f t="shared" si="1"/>
        <v>28</v>
      </c>
      <c r="AC30" s="9">
        <v>209</v>
      </c>
      <c r="AD30" s="9"/>
      <c r="AE30" s="15">
        <f t="shared" si="2"/>
        <v>128</v>
      </c>
      <c r="AF30" s="15">
        <f t="shared" si="3"/>
        <v>27.5</v>
      </c>
      <c r="AG30" s="15">
        <v>155.5</v>
      </c>
    </row>
    <row r="31" spans="1:33" s="26" customFormat="1" ht="15" customHeight="1" x14ac:dyDescent="0.2">
      <c r="A31" s="18" t="s">
        <v>23</v>
      </c>
      <c r="B31" s="28"/>
      <c r="C31" s="29"/>
      <c r="D31" s="29"/>
      <c r="E31" s="30"/>
      <c r="F31" s="29"/>
      <c r="G31" s="31"/>
      <c r="H31" s="32"/>
      <c r="I31" s="33"/>
      <c r="J31" s="29"/>
      <c r="K31" s="29"/>
      <c r="L31" s="29"/>
      <c r="M31" s="30"/>
      <c r="N31" s="29"/>
      <c r="O31" s="31"/>
      <c r="P31" s="31"/>
      <c r="Q31" s="34"/>
      <c r="R31" s="29"/>
      <c r="S31" s="29"/>
      <c r="T31" s="29"/>
      <c r="U31" s="30"/>
      <c r="V31" s="29"/>
      <c r="W31" s="31"/>
      <c r="X31" s="31"/>
      <c r="Y31" s="34"/>
      <c r="Z31" s="29"/>
      <c r="AA31" s="30" t="str">
        <f t="shared" si="0"/>
        <v/>
      </c>
      <c r="AB31" s="30" t="str">
        <f t="shared" si="1"/>
        <v/>
      </c>
      <c r="AC31" s="30"/>
      <c r="AD31" s="29"/>
      <c r="AE31" s="33" t="str">
        <f t="shared" si="2"/>
        <v/>
      </c>
      <c r="AF31" s="33" t="str">
        <f t="shared" si="3"/>
        <v/>
      </c>
      <c r="AG31" s="33"/>
    </row>
    <row r="32" spans="1:33" s="26" customFormat="1" ht="15" customHeight="1" x14ac:dyDescent="0.2">
      <c r="A32" s="27"/>
      <c r="B32" s="28" t="s">
        <v>14</v>
      </c>
      <c r="C32" s="29" t="s">
        <v>37</v>
      </c>
      <c r="D32" s="29" t="s">
        <v>37</v>
      </c>
      <c r="E32" s="30" t="s">
        <v>37</v>
      </c>
      <c r="F32" s="29"/>
      <c r="G32" s="31" t="s">
        <v>37</v>
      </c>
      <c r="H32" s="32" t="s">
        <v>37</v>
      </c>
      <c r="I32" s="33" t="s">
        <v>37</v>
      </c>
      <c r="J32" s="29"/>
      <c r="K32" s="29">
        <v>5</v>
      </c>
      <c r="L32" s="29">
        <v>10</v>
      </c>
      <c r="M32" s="30">
        <v>15</v>
      </c>
      <c r="N32" s="29"/>
      <c r="O32" s="31">
        <v>4.5</v>
      </c>
      <c r="P32" s="31">
        <v>8.75</v>
      </c>
      <c r="Q32" s="34">
        <v>13.25</v>
      </c>
      <c r="R32" s="29"/>
      <c r="S32" s="29" t="s">
        <v>37</v>
      </c>
      <c r="T32" s="29" t="s">
        <v>37</v>
      </c>
      <c r="U32" s="30" t="s">
        <v>37</v>
      </c>
      <c r="V32" s="29"/>
      <c r="W32" s="31" t="s">
        <v>37</v>
      </c>
      <c r="X32" s="31" t="s">
        <v>37</v>
      </c>
      <c r="Y32" s="34" t="s">
        <v>37</v>
      </c>
      <c r="Z32" s="29"/>
      <c r="AA32" s="30">
        <f t="shared" si="0"/>
        <v>5</v>
      </c>
      <c r="AB32" s="30">
        <f t="shared" si="1"/>
        <v>10</v>
      </c>
      <c r="AC32" s="30">
        <v>15</v>
      </c>
      <c r="AD32" s="29"/>
      <c r="AE32" s="33">
        <f t="shared" si="2"/>
        <v>4.5</v>
      </c>
      <c r="AF32" s="33">
        <f t="shared" si="3"/>
        <v>8.75</v>
      </c>
      <c r="AG32" s="33">
        <v>13.25</v>
      </c>
    </row>
    <row r="33" spans="1:33" s="26" customFormat="1" ht="15" customHeight="1" x14ac:dyDescent="0.2">
      <c r="A33" s="18"/>
      <c r="B33" s="35" t="s">
        <v>19</v>
      </c>
      <c r="C33" s="30" t="s">
        <v>37</v>
      </c>
      <c r="D33" s="30" t="s">
        <v>37</v>
      </c>
      <c r="E33" s="30" t="s">
        <v>37</v>
      </c>
      <c r="F33" s="30"/>
      <c r="G33" s="34" t="s">
        <v>37</v>
      </c>
      <c r="H33" s="33" t="s">
        <v>37</v>
      </c>
      <c r="I33" s="33" t="s">
        <v>37</v>
      </c>
      <c r="J33" s="30"/>
      <c r="K33" s="30">
        <v>5</v>
      </c>
      <c r="L33" s="30">
        <v>10</v>
      </c>
      <c r="M33" s="30">
        <v>15</v>
      </c>
      <c r="N33" s="30"/>
      <c r="O33" s="34">
        <v>4.5</v>
      </c>
      <c r="P33" s="34">
        <v>8.75</v>
      </c>
      <c r="Q33" s="34">
        <v>13.25</v>
      </c>
      <c r="R33" s="30"/>
      <c r="S33" s="30" t="s">
        <v>37</v>
      </c>
      <c r="T33" s="30" t="s">
        <v>37</v>
      </c>
      <c r="U33" s="30" t="s">
        <v>37</v>
      </c>
      <c r="V33" s="30"/>
      <c r="W33" s="34" t="s">
        <v>37</v>
      </c>
      <c r="X33" s="34" t="s">
        <v>37</v>
      </c>
      <c r="Y33" s="34" t="s">
        <v>37</v>
      </c>
      <c r="Z33" s="30"/>
      <c r="AA33" s="30">
        <f t="shared" si="0"/>
        <v>5</v>
      </c>
      <c r="AB33" s="30">
        <f t="shared" si="1"/>
        <v>10</v>
      </c>
      <c r="AC33" s="30">
        <v>15</v>
      </c>
      <c r="AD33" s="30"/>
      <c r="AE33" s="33">
        <f t="shared" si="2"/>
        <v>4.5</v>
      </c>
      <c r="AF33" s="33">
        <f t="shared" si="3"/>
        <v>8.75</v>
      </c>
      <c r="AG33" s="33">
        <v>13.25</v>
      </c>
    </row>
    <row r="34" spans="1:33" s="2" customFormat="1" ht="15" customHeight="1" x14ac:dyDescent="0.2">
      <c r="A34" s="6" t="s">
        <v>24</v>
      </c>
      <c r="B34" s="11"/>
      <c r="C34" s="7"/>
      <c r="D34" s="7"/>
      <c r="E34" s="9"/>
      <c r="F34" s="7"/>
      <c r="G34" s="8"/>
      <c r="H34" s="14"/>
      <c r="I34" s="15"/>
      <c r="J34" s="7"/>
      <c r="K34" s="7"/>
      <c r="L34" s="7"/>
      <c r="M34" s="9"/>
      <c r="N34" s="7"/>
      <c r="O34" s="8"/>
      <c r="P34" s="8"/>
      <c r="Q34" s="10"/>
      <c r="R34" s="7"/>
      <c r="S34" s="7"/>
      <c r="T34" s="7"/>
      <c r="U34" s="9"/>
      <c r="V34" s="7"/>
      <c r="W34" s="8"/>
      <c r="X34" s="8"/>
      <c r="Y34" s="10"/>
      <c r="Z34" s="7"/>
      <c r="AA34" s="9" t="str">
        <f t="shared" si="0"/>
        <v/>
      </c>
      <c r="AB34" s="9" t="str">
        <f t="shared" si="1"/>
        <v/>
      </c>
      <c r="AC34" s="9"/>
      <c r="AD34" s="7"/>
      <c r="AE34" s="15" t="str">
        <f t="shared" si="2"/>
        <v/>
      </c>
      <c r="AF34" s="15" t="str">
        <f t="shared" si="3"/>
        <v/>
      </c>
      <c r="AG34" s="15"/>
    </row>
    <row r="35" spans="1:33" s="2" customFormat="1" ht="15" customHeight="1" x14ac:dyDescent="0.2">
      <c r="A35" s="1"/>
      <c r="B35" s="11" t="s">
        <v>14</v>
      </c>
      <c r="C35" s="7">
        <v>19</v>
      </c>
      <c r="D35" s="7">
        <v>63</v>
      </c>
      <c r="E35" s="9">
        <v>82</v>
      </c>
      <c r="F35" s="7"/>
      <c r="G35" s="8">
        <v>19</v>
      </c>
      <c r="H35" s="14">
        <v>63</v>
      </c>
      <c r="I35" s="15">
        <v>82</v>
      </c>
      <c r="J35" s="7"/>
      <c r="K35" s="7">
        <v>89</v>
      </c>
      <c r="L35" s="7">
        <v>121</v>
      </c>
      <c r="M35" s="9">
        <v>210</v>
      </c>
      <c r="N35" s="7"/>
      <c r="O35" s="8">
        <v>84.5</v>
      </c>
      <c r="P35" s="8">
        <v>104.25</v>
      </c>
      <c r="Q35" s="10">
        <v>188.75</v>
      </c>
      <c r="R35" s="7"/>
      <c r="S35" s="7" t="s">
        <v>37</v>
      </c>
      <c r="T35" s="7" t="s">
        <v>37</v>
      </c>
      <c r="U35" s="9" t="s">
        <v>37</v>
      </c>
      <c r="V35" s="7"/>
      <c r="W35" s="8" t="s">
        <v>37</v>
      </c>
      <c r="X35" s="8" t="s">
        <v>37</v>
      </c>
      <c r="Y35" s="10" t="s">
        <v>37</v>
      </c>
      <c r="Z35" s="7"/>
      <c r="AA35" s="9">
        <f t="shared" si="0"/>
        <v>108</v>
      </c>
      <c r="AB35" s="9">
        <f t="shared" si="1"/>
        <v>184</v>
      </c>
      <c r="AC35" s="9">
        <v>292</v>
      </c>
      <c r="AD35" s="7"/>
      <c r="AE35" s="15">
        <f t="shared" si="2"/>
        <v>103.5</v>
      </c>
      <c r="AF35" s="15">
        <f t="shared" si="3"/>
        <v>167.25</v>
      </c>
      <c r="AG35" s="15">
        <v>270.75</v>
      </c>
    </row>
    <row r="36" spans="1:33" s="2" customFormat="1" ht="15" customHeight="1" x14ac:dyDescent="0.2">
      <c r="A36" s="6"/>
      <c r="B36" s="11" t="s">
        <v>16</v>
      </c>
      <c r="C36" s="7" t="s">
        <v>37</v>
      </c>
      <c r="D36" s="7" t="s">
        <v>37</v>
      </c>
      <c r="E36" s="9" t="s">
        <v>37</v>
      </c>
      <c r="F36" s="7"/>
      <c r="G36" s="8" t="s">
        <v>37</v>
      </c>
      <c r="H36" s="14" t="s">
        <v>37</v>
      </c>
      <c r="I36" s="15" t="s">
        <v>37</v>
      </c>
      <c r="J36" s="7"/>
      <c r="K36" s="7">
        <v>1</v>
      </c>
      <c r="L36" s="7">
        <v>5</v>
      </c>
      <c r="M36" s="9">
        <v>6</v>
      </c>
      <c r="N36" s="7"/>
      <c r="O36" s="8">
        <v>0.75</v>
      </c>
      <c r="P36" s="8">
        <v>2.75</v>
      </c>
      <c r="Q36" s="10">
        <v>3.5</v>
      </c>
      <c r="R36" s="7"/>
      <c r="S36" s="7" t="s">
        <v>37</v>
      </c>
      <c r="T36" s="7" t="s">
        <v>37</v>
      </c>
      <c r="U36" s="9" t="s">
        <v>37</v>
      </c>
      <c r="V36" s="7"/>
      <c r="W36" s="8" t="s">
        <v>37</v>
      </c>
      <c r="X36" s="8" t="s">
        <v>37</v>
      </c>
      <c r="Y36" s="10" t="s">
        <v>37</v>
      </c>
      <c r="Z36" s="7"/>
      <c r="AA36" s="9">
        <f t="shared" si="0"/>
        <v>1</v>
      </c>
      <c r="AB36" s="9">
        <f t="shared" si="1"/>
        <v>5</v>
      </c>
      <c r="AC36" s="9">
        <v>6</v>
      </c>
      <c r="AD36" s="7"/>
      <c r="AE36" s="15">
        <f t="shared" si="2"/>
        <v>0.75</v>
      </c>
      <c r="AF36" s="15">
        <f t="shared" si="3"/>
        <v>2.75</v>
      </c>
      <c r="AG36" s="15">
        <v>3.5</v>
      </c>
    </row>
    <row r="37" spans="1:33" s="2" customFormat="1" ht="15" customHeight="1" x14ac:dyDescent="0.2">
      <c r="A37" s="6"/>
      <c r="B37" s="12" t="s">
        <v>19</v>
      </c>
      <c r="C37" s="9">
        <v>19</v>
      </c>
      <c r="D37" s="9">
        <v>63</v>
      </c>
      <c r="E37" s="9">
        <v>82</v>
      </c>
      <c r="F37" s="9"/>
      <c r="G37" s="10">
        <v>19</v>
      </c>
      <c r="H37" s="15">
        <v>63</v>
      </c>
      <c r="I37" s="15">
        <v>82</v>
      </c>
      <c r="J37" s="9"/>
      <c r="K37" s="9">
        <v>90</v>
      </c>
      <c r="L37" s="9">
        <v>126</v>
      </c>
      <c r="M37" s="9">
        <v>216</v>
      </c>
      <c r="N37" s="9"/>
      <c r="O37" s="10">
        <v>85.25</v>
      </c>
      <c r="P37" s="10">
        <v>107</v>
      </c>
      <c r="Q37" s="10">
        <v>192.25</v>
      </c>
      <c r="R37" s="9"/>
      <c r="S37" s="9" t="s">
        <v>37</v>
      </c>
      <c r="T37" s="9" t="s">
        <v>37</v>
      </c>
      <c r="U37" s="9" t="s">
        <v>37</v>
      </c>
      <c r="V37" s="9"/>
      <c r="W37" s="10" t="s">
        <v>37</v>
      </c>
      <c r="X37" s="10" t="s">
        <v>37</v>
      </c>
      <c r="Y37" s="10" t="s">
        <v>37</v>
      </c>
      <c r="Z37" s="9"/>
      <c r="AA37" s="9">
        <f t="shared" si="0"/>
        <v>109</v>
      </c>
      <c r="AB37" s="9">
        <f t="shared" si="1"/>
        <v>189</v>
      </c>
      <c r="AC37" s="9">
        <v>298</v>
      </c>
      <c r="AD37" s="9"/>
      <c r="AE37" s="15">
        <f t="shared" si="2"/>
        <v>104.25</v>
      </c>
      <c r="AF37" s="15">
        <f t="shared" si="3"/>
        <v>170</v>
      </c>
      <c r="AG37" s="15">
        <v>274.25</v>
      </c>
    </row>
    <row r="38" spans="1:33" s="26" customFormat="1" ht="15" customHeight="1" x14ac:dyDescent="0.2">
      <c r="A38" s="18" t="s">
        <v>25</v>
      </c>
      <c r="B38" s="28"/>
      <c r="C38" s="29"/>
      <c r="D38" s="29"/>
      <c r="E38" s="30"/>
      <c r="F38" s="29"/>
      <c r="G38" s="31"/>
      <c r="H38" s="32"/>
      <c r="I38" s="33"/>
      <c r="J38" s="29"/>
      <c r="K38" s="29"/>
      <c r="L38" s="29"/>
      <c r="M38" s="30"/>
      <c r="N38" s="29"/>
      <c r="O38" s="31"/>
      <c r="P38" s="31"/>
      <c r="Q38" s="34"/>
      <c r="R38" s="29"/>
      <c r="S38" s="29"/>
      <c r="T38" s="29"/>
      <c r="U38" s="30"/>
      <c r="V38" s="29"/>
      <c r="W38" s="31"/>
      <c r="X38" s="31"/>
      <c r="Y38" s="34"/>
      <c r="Z38" s="29"/>
      <c r="AA38" s="30" t="str">
        <f t="shared" si="0"/>
        <v/>
      </c>
      <c r="AB38" s="30" t="str">
        <f t="shared" si="1"/>
        <v/>
      </c>
      <c r="AC38" s="30"/>
      <c r="AD38" s="29"/>
      <c r="AE38" s="33" t="str">
        <f t="shared" si="2"/>
        <v/>
      </c>
      <c r="AF38" s="33" t="str">
        <f t="shared" si="3"/>
        <v/>
      </c>
      <c r="AG38" s="33"/>
    </row>
    <row r="39" spans="1:33" s="26" customFormat="1" ht="15" customHeight="1" x14ac:dyDescent="0.2">
      <c r="A39" s="27"/>
      <c r="B39" s="28" t="s">
        <v>14</v>
      </c>
      <c r="C39" s="29">
        <v>135</v>
      </c>
      <c r="D39" s="29">
        <v>648</v>
      </c>
      <c r="E39" s="30">
        <v>783</v>
      </c>
      <c r="F39" s="29"/>
      <c r="G39" s="31">
        <v>134</v>
      </c>
      <c r="H39" s="32">
        <v>642.25</v>
      </c>
      <c r="I39" s="33">
        <v>776.25</v>
      </c>
      <c r="J39" s="29"/>
      <c r="K39" s="29">
        <v>42</v>
      </c>
      <c r="L39" s="29">
        <v>25</v>
      </c>
      <c r="M39" s="30">
        <v>67</v>
      </c>
      <c r="N39" s="29"/>
      <c r="O39" s="31">
        <v>38.5</v>
      </c>
      <c r="P39" s="31">
        <v>20.25</v>
      </c>
      <c r="Q39" s="34">
        <v>58.75</v>
      </c>
      <c r="R39" s="29"/>
      <c r="S39" s="29" t="s">
        <v>37</v>
      </c>
      <c r="T39" s="29" t="s">
        <v>37</v>
      </c>
      <c r="U39" s="30" t="s">
        <v>37</v>
      </c>
      <c r="V39" s="29"/>
      <c r="W39" s="31" t="s">
        <v>37</v>
      </c>
      <c r="X39" s="31" t="s">
        <v>37</v>
      </c>
      <c r="Y39" s="34" t="s">
        <v>37</v>
      </c>
      <c r="Z39" s="29"/>
      <c r="AA39" s="30">
        <f t="shared" si="0"/>
        <v>177</v>
      </c>
      <c r="AB39" s="30">
        <f t="shared" si="1"/>
        <v>673</v>
      </c>
      <c r="AC39" s="30">
        <v>850</v>
      </c>
      <c r="AD39" s="29"/>
      <c r="AE39" s="33">
        <f t="shared" si="2"/>
        <v>172.5</v>
      </c>
      <c r="AF39" s="33">
        <f t="shared" si="3"/>
        <v>662.5</v>
      </c>
      <c r="AG39" s="33">
        <v>835</v>
      </c>
    </row>
    <row r="40" spans="1:33" s="26" customFormat="1" ht="15" customHeight="1" x14ac:dyDescent="0.2">
      <c r="A40" s="18"/>
      <c r="B40" s="28" t="s">
        <v>16</v>
      </c>
      <c r="C40" s="29" t="s">
        <v>37</v>
      </c>
      <c r="D40" s="29" t="s">
        <v>37</v>
      </c>
      <c r="E40" s="30" t="s">
        <v>37</v>
      </c>
      <c r="F40" s="29"/>
      <c r="G40" s="31" t="s">
        <v>37</v>
      </c>
      <c r="H40" s="32" t="s">
        <v>37</v>
      </c>
      <c r="I40" s="33" t="s">
        <v>37</v>
      </c>
      <c r="J40" s="29"/>
      <c r="K40" s="29">
        <v>2</v>
      </c>
      <c r="L40" s="29">
        <v>37</v>
      </c>
      <c r="M40" s="30">
        <v>39</v>
      </c>
      <c r="N40" s="29"/>
      <c r="O40" s="31">
        <v>1</v>
      </c>
      <c r="P40" s="31">
        <v>24</v>
      </c>
      <c r="Q40" s="34">
        <v>25</v>
      </c>
      <c r="R40" s="29"/>
      <c r="S40" s="29" t="s">
        <v>37</v>
      </c>
      <c r="T40" s="29" t="s">
        <v>37</v>
      </c>
      <c r="U40" s="30" t="s">
        <v>37</v>
      </c>
      <c r="V40" s="29"/>
      <c r="W40" s="31" t="s">
        <v>37</v>
      </c>
      <c r="X40" s="31" t="s">
        <v>37</v>
      </c>
      <c r="Y40" s="34" t="s">
        <v>37</v>
      </c>
      <c r="Z40" s="29"/>
      <c r="AA40" s="30">
        <f t="shared" si="0"/>
        <v>2</v>
      </c>
      <c r="AB40" s="30">
        <f t="shared" si="1"/>
        <v>37</v>
      </c>
      <c r="AC40" s="30">
        <v>39</v>
      </c>
      <c r="AD40" s="29"/>
      <c r="AE40" s="33">
        <f t="shared" si="2"/>
        <v>1</v>
      </c>
      <c r="AF40" s="33">
        <f t="shared" si="3"/>
        <v>24</v>
      </c>
      <c r="AG40" s="33">
        <v>25</v>
      </c>
    </row>
    <row r="41" spans="1:33" s="26" customFormat="1" ht="15" customHeight="1" x14ac:dyDescent="0.2">
      <c r="A41" s="18"/>
      <c r="B41" s="28" t="s">
        <v>17</v>
      </c>
      <c r="C41" s="29" t="s">
        <v>37</v>
      </c>
      <c r="D41" s="29" t="s">
        <v>37</v>
      </c>
      <c r="E41" s="30" t="s">
        <v>37</v>
      </c>
      <c r="F41" s="29"/>
      <c r="G41" s="31" t="s">
        <v>37</v>
      </c>
      <c r="H41" s="32" t="s">
        <v>37</v>
      </c>
      <c r="I41" s="33" t="s">
        <v>37</v>
      </c>
      <c r="J41" s="29"/>
      <c r="K41" s="29">
        <v>3</v>
      </c>
      <c r="L41" s="29">
        <v>17</v>
      </c>
      <c r="M41" s="30">
        <v>20</v>
      </c>
      <c r="N41" s="29"/>
      <c r="O41" s="31">
        <v>1.5</v>
      </c>
      <c r="P41" s="31">
        <v>8.5</v>
      </c>
      <c r="Q41" s="34">
        <v>10</v>
      </c>
      <c r="R41" s="29"/>
      <c r="S41" s="29" t="s">
        <v>37</v>
      </c>
      <c r="T41" s="29" t="s">
        <v>37</v>
      </c>
      <c r="U41" s="30" t="s">
        <v>37</v>
      </c>
      <c r="V41" s="29"/>
      <c r="W41" s="31" t="s">
        <v>37</v>
      </c>
      <c r="X41" s="31" t="s">
        <v>37</v>
      </c>
      <c r="Y41" s="34" t="s">
        <v>37</v>
      </c>
      <c r="Z41" s="29"/>
      <c r="AA41" s="30">
        <f t="shared" si="0"/>
        <v>3</v>
      </c>
      <c r="AB41" s="30">
        <f t="shared" si="1"/>
        <v>17</v>
      </c>
      <c r="AC41" s="30">
        <v>20</v>
      </c>
      <c r="AD41" s="29"/>
      <c r="AE41" s="33">
        <f t="shared" si="2"/>
        <v>1.5</v>
      </c>
      <c r="AF41" s="33">
        <f t="shared" si="3"/>
        <v>8.5</v>
      </c>
      <c r="AG41" s="33">
        <v>10</v>
      </c>
    </row>
    <row r="42" spans="1:33" s="26" customFormat="1" ht="15" customHeight="1" x14ac:dyDescent="0.2">
      <c r="A42" s="18"/>
      <c r="B42" s="35" t="s">
        <v>19</v>
      </c>
      <c r="C42" s="30">
        <v>135</v>
      </c>
      <c r="D42" s="30">
        <v>648</v>
      </c>
      <c r="E42" s="30">
        <v>783</v>
      </c>
      <c r="F42" s="30"/>
      <c r="G42" s="34">
        <v>134</v>
      </c>
      <c r="H42" s="33">
        <v>642.25</v>
      </c>
      <c r="I42" s="33">
        <v>776.25</v>
      </c>
      <c r="J42" s="30"/>
      <c r="K42" s="30">
        <v>47</v>
      </c>
      <c r="L42" s="30">
        <v>79</v>
      </c>
      <c r="M42" s="30">
        <v>126</v>
      </c>
      <c r="N42" s="30"/>
      <c r="O42" s="34">
        <v>41</v>
      </c>
      <c r="P42" s="34">
        <v>52.75</v>
      </c>
      <c r="Q42" s="34">
        <v>93.75</v>
      </c>
      <c r="R42" s="30"/>
      <c r="S42" s="30" t="s">
        <v>37</v>
      </c>
      <c r="T42" s="30" t="s">
        <v>37</v>
      </c>
      <c r="U42" s="30" t="s">
        <v>37</v>
      </c>
      <c r="V42" s="30"/>
      <c r="W42" s="34" t="s">
        <v>37</v>
      </c>
      <c r="X42" s="34" t="s">
        <v>37</v>
      </c>
      <c r="Y42" s="34" t="s">
        <v>37</v>
      </c>
      <c r="Z42" s="30"/>
      <c r="AA42" s="30">
        <f t="shared" si="0"/>
        <v>182</v>
      </c>
      <c r="AB42" s="30">
        <f t="shared" si="1"/>
        <v>727</v>
      </c>
      <c r="AC42" s="30">
        <v>909</v>
      </c>
      <c r="AD42" s="30"/>
      <c r="AE42" s="33">
        <f t="shared" si="2"/>
        <v>175</v>
      </c>
      <c r="AF42" s="33">
        <f t="shared" si="3"/>
        <v>695</v>
      </c>
      <c r="AG42" s="33">
        <v>870</v>
      </c>
    </row>
    <row r="43" spans="1:33" s="2" customFormat="1" ht="15" customHeight="1" x14ac:dyDescent="0.2">
      <c r="A43" s="6" t="s">
        <v>26</v>
      </c>
      <c r="B43" s="11"/>
      <c r="C43" s="7"/>
      <c r="D43" s="7"/>
      <c r="E43" s="9"/>
      <c r="F43" s="7"/>
      <c r="G43" s="8"/>
      <c r="H43" s="14"/>
      <c r="I43" s="15"/>
      <c r="J43" s="7"/>
      <c r="K43" s="7"/>
      <c r="L43" s="7"/>
      <c r="M43" s="9"/>
      <c r="N43" s="7"/>
      <c r="O43" s="8"/>
      <c r="P43" s="8"/>
      <c r="Q43" s="10"/>
      <c r="R43" s="7"/>
      <c r="S43" s="7"/>
      <c r="T43" s="7"/>
      <c r="U43" s="9"/>
      <c r="V43" s="7"/>
      <c r="W43" s="8"/>
      <c r="X43" s="8"/>
      <c r="Y43" s="10"/>
      <c r="Z43" s="7"/>
      <c r="AA43" s="9" t="str">
        <f t="shared" si="0"/>
        <v/>
      </c>
      <c r="AB43" s="9" t="str">
        <f t="shared" si="1"/>
        <v/>
      </c>
      <c r="AC43" s="9"/>
      <c r="AD43" s="7"/>
      <c r="AE43" s="15" t="str">
        <f t="shared" si="2"/>
        <v/>
      </c>
      <c r="AF43" s="15" t="str">
        <f t="shared" si="3"/>
        <v/>
      </c>
      <c r="AG43" s="15"/>
    </row>
    <row r="44" spans="1:33" s="2" customFormat="1" ht="15" customHeight="1" x14ac:dyDescent="0.2">
      <c r="A44" s="1"/>
      <c r="B44" s="11" t="s">
        <v>14</v>
      </c>
      <c r="C44" s="7" t="s">
        <v>37</v>
      </c>
      <c r="D44" s="7" t="s">
        <v>37</v>
      </c>
      <c r="E44" s="9" t="s">
        <v>37</v>
      </c>
      <c r="F44" s="7"/>
      <c r="G44" s="8" t="s">
        <v>37</v>
      </c>
      <c r="H44" s="14" t="s">
        <v>37</v>
      </c>
      <c r="I44" s="15" t="s">
        <v>37</v>
      </c>
      <c r="J44" s="7"/>
      <c r="K44" s="7">
        <v>13</v>
      </c>
      <c r="L44" s="7" t="s">
        <v>37</v>
      </c>
      <c r="M44" s="9">
        <v>13</v>
      </c>
      <c r="N44" s="7"/>
      <c r="O44" s="8">
        <v>12.75</v>
      </c>
      <c r="P44" s="8" t="s">
        <v>37</v>
      </c>
      <c r="Q44" s="10">
        <v>12.75</v>
      </c>
      <c r="R44" s="7"/>
      <c r="S44" s="7">
        <v>127</v>
      </c>
      <c r="T44" s="7">
        <v>504</v>
      </c>
      <c r="U44" s="9">
        <v>631</v>
      </c>
      <c r="V44" s="7"/>
      <c r="W44" s="8">
        <v>127</v>
      </c>
      <c r="X44" s="8">
        <v>504</v>
      </c>
      <c r="Y44" s="10">
        <v>631</v>
      </c>
      <c r="Z44" s="7"/>
      <c r="AA44" s="9">
        <f t="shared" si="0"/>
        <v>140</v>
      </c>
      <c r="AB44" s="9">
        <f t="shared" si="1"/>
        <v>504</v>
      </c>
      <c r="AC44" s="9">
        <v>644</v>
      </c>
      <c r="AD44" s="7"/>
      <c r="AE44" s="15">
        <f t="shared" si="2"/>
        <v>139.75</v>
      </c>
      <c r="AF44" s="15">
        <f t="shared" si="3"/>
        <v>504</v>
      </c>
      <c r="AG44" s="15">
        <v>643.75</v>
      </c>
    </row>
    <row r="45" spans="1:33" s="2" customFormat="1" ht="15" customHeight="1" x14ac:dyDescent="0.2">
      <c r="A45" s="6"/>
      <c r="B45" s="12" t="s">
        <v>19</v>
      </c>
      <c r="C45" s="9" t="s">
        <v>37</v>
      </c>
      <c r="D45" s="9" t="s">
        <v>37</v>
      </c>
      <c r="E45" s="9" t="s">
        <v>37</v>
      </c>
      <c r="F45" s="9"/>
      <c r="G45" s="10" t="s">
        <v>37</v>
      </c>
      <c r="H45" s="15" t="s">
        <v>37</v>
      </c>
      <c r="I45" s="15" t="s">
        <v>37</v>
      </c>
      <c r="J45" s="9"/>
      <c r="K45" s="9">
        <v>13</v>
      </c>
      <c r="L45" s="9" t="s">
        <v>37</v>
      </c>
      <c r="M45" s="9">
        <v>13</v>
      </c>
      <c r="N45" s="9"/>
      <c r="O45" s="10">
        <v>12.75</v>
      </c>
      <c r="P45" s="10" t="s">
        <v>37</v>
      </c>
      <c r="Q45" s="10">
        <v>12.75</v>
      </c>
      <c r="R45" s="9"/>
      <c r="S45" s="9">
        <v>127</v>
      </c>
      <c r="T45" s="9">
        <v>504</v>
      </c>
      <c r="U45" s="9">
        <v>631</v>
      </c>
      <c r="V45" s="9"/>
      <c r="W45" s="10">
        <v>127</v>
      </c>
      <c r="X45" s="10">
        <v>504</v>
      </c>
      <c r="Y45" s="10">
        <v>631</v>
      </c>
      <c r="Z45" s="9"/>
      <c r="AA45" s="9">
        <f t="shared" si="0"/>
        <v>140</v>
      </c>
      <c r="AB45" s="9">
        <f t="shared" si="1"/>
        <v>504</v>
      </c>
      <c r="AC45" s="9">
        <v>644</v>
      </c>
      <c r="AD45" s="9"/>
      <c r="AE45" s="15">
        <f t="shared" si="2"/>
        <v>139.75</v>
      </c>
      <c r="AF45" s="15">
        <f t="shared" si="3"/>
        <v>504</v>
      </c>
      <c r="AG45" s="15">
        <v>643.75</v>
      </c>
    </row>
    <row r="46" spans="1:33" s="26" customFormat="1" ht="15" customHeight="1" x14ac:dyDescent="0.2">
      <c r="A46" s="18" t="s">
        <v>27</v>
      </c>
      <c r="B46" s="28"/>
      <c r="C46" s="29"/>
      <c r="D46" s="29"/>
      <c r="E46" s="30"/>
      <c r="F46" s="29"/>
      <c r="G46" s="31"/>
      <c r="H46" s="32"/>
      <c r="I46" s="33"/>
      <c r="J46" s="29"/>
      <c r="K46" s="29"/>
      <c r="L46" s="29"/>
      <c r="M46" s="30"/>
      <c r="N46" s="29"/>
      <c r="O46" s="31"/>
      <c r="P46" s="31"/>
      <c r="Q46" s="34"/>
      <c r="R46" s="29"/>
      <c r="S46" s="29"/>
      <c r="T46" s="29"/>
      <c r="U46" s="30"/>
      <c r="V46" s="29"/>
      <c r="W46" s="31"/>
      <c r="X46" s="31"/>
      <c r="Y46" s="34"/>
      <c r="Z46" s="29"/>
      <c r="AA46" s="30" t="str">
        <f t="shared" si="0"/>
        <v/>
      </c>
      <c r="AB46" s="30" t="str">
        <f t="shared" si="1"/>
        <v/>
      </c>
      <c r="AC46" s="30"/>
      <c r="AD46" s="29"/>
      <c r="AE46" s="33" t="str">
        <f t="shared" si="2"/>
        <v/>
      </c>
      <c r="AF46" s="33" t="str">
        <f t="shared" si="3"/>
        <v/>
      </c>
      <c r="AG46" s="33"/>
    </row>
    <row r="47" spans="1:33" s="26" customFormat="1" ht="15" customHeight="1" x14ac:dyDescent="0.2">
      <c r="A47" s="27"/>
      <c r="B47" s="28" t="s">
        <v>14</v>
      </c>
      <c r="C47" s="29" t="s">
        <v>37</v>
      </c>
      <c r="D47" s="29" t="s">
        <v>37</v>
      </c>
      <c r="E47" s="30" t="s">
        <v>37</v>
      </c>
      <c r="F47" s="29"/>
      <c r="G47" s="31" t="s">
        <v>37</v>
      </c>
      <c r="H47" s="32" t="s">
        <v>37</v>
      </c>
      <c r="I47" s="33" t="s">
        <v>37</v>
      </c>
      <c r="J47" s="29"/>
      <c r="K47" s="29">
        <v>38</v>
      </c>
      <c r="L47" s="29">
        <v>177</v>
      </c>
      <c r="M47" s="30">
        <v>215</v>
      </c>
      <c r="N47" s="29"/>
      <c r="O47" s="31">
        <v>38</v>
      </c>
      <c r="P47" s="31">
        <v>171.75</v>
      </c>
      <c r="Q47" s="34">
        <v>209.75</v>
      </c>
      <c r="R47" s="29"/>
      <c r="S47" s="29" t="s">
        <v>37</v>
      </c>
      <c r="T47" s="29" t="s">
        <v>37</v>
      </c>
      <c r="U47" s="30" t="s">
        <v>37</v>
      </c>
      <c r="V47" s="29"/>
      <c r="W47" s="31" t="s">
        <v>37</v>
      </c>
      <c r="X47" s="31" t="s">
        <v>37</v>
      </c>
      <c r="Y47" s="34" t="s">
        <v>37</v>
      </c>
      <c r="Z47" s="29"/>
      <c r="AA47" s="30">
        <f t="shared" si="0"/>
        <v>38</v>
      </c>
      <c r="AB47" s="30">
        <f t="shared" si="1"/>
        <v>177</v>
      </c>
      <c r="AC47" s="30">
        <v>215</v>
      </c>
      <c r="AD47" s="29"/>
      <c r="AE47" s="33">
        <f t="shared" si="2"/>
        <v>38</v>
      </c>
      <c r="AF47" s="33">
        <f t="shared" si="3"/>
        <v>171.75</v>
      </c>
      <c r="AG47" s="33">
        <v>209.75</v>
      </c>
    </row>
    <row r="48" spans="1:33" s="26" customFormat="1" ht="15" customHeight="1" x14ac:dyDescent="0.2">
      <c r="A48" s="18"/>
      <c r="B48" s="28" t="s">
        <v>16</v>
      </c>
      <c r="C48" s="29" t="s">
        <v>37</v>
      </c>
      <c r="D48" s="29" t="s">
        <v>37</v>
      </c>
      <c r="E48" s="30" t="s">
        <v>37</v>
      </c>
      <c r="F48" s="29"/>
      <c r="G48" s="31" t="s">
        <v>37</v>
      </c>
      <c r="H48" s="32" t="s">
        <v>37</v>
      </c>
      <c r="I48" s="33" t="s">
        <v>37</v>
      </c>
      <c r="J48" s="29"/>
      <c r="K48" s="29">
        <v>7</v>
      </c>
      <c r="L48" s="29">
        <v>72</v>
      </c>
      <c r="M48" s="30">
        <v>79</v>
      </c>
      <c r="N48" s="29"/>
      <c r="O48" s="31">
        <v>5.25</v>
      </c>
      <c r="P48" s="31">
        <v>62.75</v>
      </c>
      <c r="Q48" s="34">
        <v>68</v>
      </c>
      <c r="R48" s="29"/>
      <c r="S48" s="29" t="s">
        <v>37</v>
      </c>
      <c r="T48" s="29" t="s">
        <v>37</v>
      </c>
      <c r="U48" s="30" t="s">
        <v>37</v>
      </c>
      <c r="V48" s="29"/>
      <c r="W48" s="31" t="s">
        <v>37</v>
      </c>
      <c r="X48" s="31" t="s">
        <v>37</v>
      </c>
      <c r="Y48" s="34" t="s">
        <v>37</v>
      </c>
      <c r="Z48" s="29"/>
      <c r="AA48" s="30">
        <f t="shared" si="0"/>
        <v>7</v>
      </c>
      <c r="AB48" s="30">
        <f t="shared" si="1"/>
        <v>72</v>
      </c>
      <c r="AC48" s="30">
        <v>79</v>
      </c>
      <c r="AD48" s="29"/>
      <c r="AE48" s="33">
        <f t="shared" si="2"/>
        <v>5.25</v>
      </c>
      <c r="AF48" s="33">
        <f t="shared" si="3"/>
        <v>62.75</v>
      </c>
      <c r="AG48" s="33">
        <v>68</v>
      </c>
    </row>
    <row r="49" spans="1:33" s="26" customFormat="1" ht="15" customHeight="1" x14ac:dyDescent="0.2">
      <c r="A49" s="18"/>
      <c r="B49" s="35" t="s">
        <v>19</v>
      </c>
      <c r="C49" s="30" t="s">
        <v>37</v>
      </c>
      <c r="D49" s="30" t="s">
        <v>37</v>
      </c>
      <c r="E49" s="30" t="s">
        <v>37</v>
      </c>
      <c r="F49" s="30"/>
      <c r="G49" s="34" t="s">
        <v>37</v>
      </c>
      <c r="H49" s="33" t="s">
        <v>37</v>
      </c>
      <c r="I49" s="33" t="s">
        <v>37</v>
      </c>
      <c r="J49" s="30"/>
      <c r="K49" s="30">
        <v>45</v>
      </c>
      <c r="L49" s="30">
        <v>249</v>
      </c>
      <c r="M49" s="30">
        <v>294</v>
      </c>
      <c r="N49" s="30"/>
      <c r="O49" s="34">
        <v>43.25</v>
      </c>
      <c r="P49" s="34">
        <v>234.5</v>
      </c>
      <c r="Q49" s="34">
        <v>277.75</v>
      </c>
      <c r="R49" s="30"/>
      <c r="S49" s="30" t="s">
        <v>37</v>
      </c>
      <c r="T49" s="30" t="s">
        <v>37</v>
      </c>
      <c r="U49" s="30" t="s">
        <v>37</v>
      </c>
      <c r="V49" s="30"/>
      <c r="W49" s="34" t="s">
        <v>37</v>
      </c>
      <c r="X49" s="34" t="s">
        <v>37</v>
      </c>
      <c r="Y49" s="34" t="s">
        <v>37</v>
      </c>
      <c r="Z49" s="30"/>
      <c r="AA49" s="30">
        <f t="shared" si="0"/>
        <v>45</v>
      </c>
      <c r="AB49" s="30">
        <f t="shared" si="1"/>
        <v>249</v>
      </c>
      <c r="AC49" s="30">
        <v>294</v>
      </c>
      <c r="AD49" s="30"/>
      <c r="AE49" s="33">
        <f t="shared" si="2"/>
        <v>43.25</v>
      </c>
      <c r="AF49" s="33">
        <f t="shared" si="3"/>
        <v>234.5</v>
      </c>
      <c r="AG49" s="33">
        <v>277.75</v>
      </c>
    </row>
    <row r="50" spans="1:33" s="2" customFormat="1" ht="15" customHeight="1" x14ac:dyDescent="0.2">
      <c r="A50" s="6" t="s">
        <v>28</v>
      </c>
      <c r="B50" s="11"/>
      <c r="C50" s="7"/>
      <c r="D50" s="7"/>
      <c r="E50" s="9"/>
      <c r="F50" s="7"/>
      <c r="G50" s="8"/>
      <c r="H50" s="14"/>
      <c r="I50" s="15"/>
      <c r="J50" s="7"/>
      <c r="K50" s="7"/>
      <c r="L50" s="7"/>
      <c r="M50" s="9"/>
      <c r="N50" s="7"/>
      <c r="O50" s="8"/>
      <c r="P50" s="8"/>
      <c r="Q50" s="10"/>
      <c r="R50" s="7"/>
      <c r="S50" s="7"/>
      <c r="T50" s="7"/>
      <c r="U50" s="9"/>
      <c r="V50" s="7"/>
      <c r="W50" s="8"/>
      <c r="X50" s="8"/>
      <c r="Y50" s="10"/>
      <c r="Z50" s="7"/>
      <c r="AA50" s="9" t="str">
        <f t="shared" si="0"/>
        <v/>
      </c>
      <c r="AB50" s="9" t="str">
        <f t="shared" si="1"/>
        <v/>
      </c>
      <c r="AC50" s="9"/>
      <c r="AD50" s="7"/>
      <c r="AE50" s="15" t="str">
        <f t="shared" si="2"/>
        <v/>
      </c>
      <c r="AF50" s="15" t="str">
        <f t="shared" si="3"/>
        <v/>
      </c>
      <c r="AG50" s="15"/>
    </row>
    <row r="51" spans="1:33" s="2" customFormat="1" ht="15" customHeight="1" x14ac:dyDescent="0.2">
      <c r="A51" s="1"/>
      <c r="B51" s="11" t="s">
        <v>14</v>
      </c>
      <c r="C51" s="7">
        <v>2</v>
      </c>
      <c r="D51" s="7">
        <v>70</v>
      </c>
      <c r="E51" s="9">
        <v>72</v>
      </c>
      <c r="F51" s="7"/>
      <c r="G51" s="8">
        <v>2</v>
      </c>
      <c r="H51" s="14">
        <v>69.25</v>
      </c>
      <c r="I51" s="15">
        <v>71.25</v>
      </c>
      <c r="J51" s="7"/>
      <c r="K51" s="7">
        <v>34</v>
      </c>
      <c r="L51" s="7">
        <v>52</v>
      </c>
      <c r="M51" s="9">
        <v>86</v>
      </c>
      <c r="N51" s="7"/>
      <c r="O51" s="8">
        <v>29</v>
      </c>
      <c r="P51" s="8">
        <v>41</v>
      </c>
      <c r="Q51" s="10">
        <v>70</v>
      </c>
      <c r="R51" s="7"/>
      <c r="S51" s="7">
        <v>21</v>
      </c>
      <c r="T51" s="7">
        <v>305</v>
      </c>
      <c r="U51" s="9">
        <v>326</v>
      </c>
      <c r="V51" s="7"/>
      <c r="W51" s="8">
        <v>21</v>
      </c>
      <c r="X51" s="8">
        <v>305</v>
      </c>
      <c r="Y51" s="10">
        <v>326</v>
      </c>
      <c r="Z51" s="7"/>
      <c r="AA51" s="9">
        <f t="shared" si="0"/>
        <v>57</v>
      </c>
      <c r="AB51" s="9">
        <f t="shared" si="1"/>
        <v>427</v>
      </c>
      <c r="AC51" s="9">
        <v>484</v>
      </c>
      <c r="AD51" s="7"/>
      <c r="AE51" s="15">
        <f t="shared" si="2"/>
        <v>52</v>
      </c>
      <c r="AF51" s="15">
        <f t="shared" si="3"/>
        <v>415.25</v>
      </c>
      <c r="AG51" s="15">
        <v>467.25</v>
      </c>
    </row>
    <row r="52" spans="1:33" s="2" customFormat="1" ht="15" customHeight="1" x14ac:dyDescent="0.2">
      <c r="A52" s="6"/>
      <c r="B52" s="11" t="s">
        <v>15</v>
      </c>
      <c r="C52" s="7">
        <v>13</v>
      </c>
      <c r="D52" s="7">
        <v>10</v>
      </c>
      <c r="E52" s="9">
        <v>23</v>
      </c>
      <c r="F52" s="7"/>
      <c r="G52" s="8">
        <v>13</v>
      </c>
      <c r="H52" s="14">
        <v>10</v>
      </c>
      <c r="I52" s="15">
        <v>23</v>
      </c>
      <c r="J52" s="7"/>
      <c r="K52" s="7" t="s">
        <v>37</v>
      </c>
      <c r="L52" s="7" t="s">
        <v>37</v>
      </c>
      <c r="M52" s="9" t="s">
        <v>37</v>
      </c>
      <c r="N52" s="7"/>
      <c r="O52" s="8" t="s">
        <v>37</v>
      </c>
      <c r="P52" s="8" t="s">
        <v>37</v>
      </c>
      <c r="Q52" s="10" t="s">
        <v>37</v>
      </c>
      <c r="R52" s="7"/>
      <c r="S52" s="7" t="s">
        <v>37</v>
      </c>
      <c r="T52" s="7" t="s">
        <v>37</v>
      </c>
      <c r="U52" s="9" t="s">
        <v>37</v>
      </c>
      <c r="V52" s="7"/>
      <c r="W52" s="8" t="s">
        <v>37</v>
      </c>
      <c r="X52" s="8" t="s">
        <v>37</v>
      </c>
      <c r="Y52" s="10" t="s">
        <v>37</v>
      </c>
      <c r="Z52" s="7"/>
      <c r="AA52" s="9">
        <f t="shared" si="0"/>
        <v>13</v>
      </c>
      <c r="AB52" s="9">
        <f t="shared" si="1"/>
        <v>10</v>
      </c>
      <c r="AC52" s="9">
        <v>23</v>
      </c>
      <c r="AD52" s="7"/>
      <c r="AE52" s="15">
        <f t="shared" si="2"/>
        <v>13</v>
      </c>
      <c r="AF52" s="15">
        <f t="shared" si="3"/>
        <v>10</v>
      </c>
      <c r="AG52" s="15">
        <v>23</v>
      </c>
    </row>
    <row r="53" spans="1:33" s="2" customFormat="1" ht="15" customHeight="1" x14ac:dyDescent="0.2">
      <c r="A53" s="6"/>
      <c r="B53" s="12" t="s">
        <v>19</v>
      </c>
      <c r="C53" s="9">
        <v>15</v>
      </c>
      <c r="D53" s="9">
        <v>80</v>
      </c>
      <c r="E53" s="9">
        <v>95</v>
      </c>
      <c r="F53" s="9"/>
      <c r="G53" s="10">
        <v>15</v>
      </c>
      <c r="H53" s="15">
        <v>79.25</v>
      </c>
      <c r="I53" s="15">
        <v>94.25</v>
      </c>
      <c r="J53" s="9"/>
      <c r="K53" s="9">
        <v>34</v>
      </c>
      <c r="L53" s="9">
        <v>52</v>
      </c>
      <c r="M53" s="9">
        <v>86</v>
      </c>
      <c r="N53" s="9"/>
      <c r="O53" s="10">
        <v>29</v>
      </c>
      <c r="P53" s="10">
        <v>41</v>
      </c>
      <c r="Q53" s="10">
        <v>70</v>
      </c>
      <c r="R53" s="9"/>
      <c r="S53" s="9">
        <v>21</v>
      </c>
      <c r="T53" s="9">
        <v>305</v>
      </c>
      <c r="U53" s="9">
        <v>326</v>
      </c>
      <c r="V53" s="9"/>
      <c r="W53" s="10">
        <v>21</v>
      </c>
      <c r="X53" s="10">
        <v>305</v>
      </c>
      <c r="Y53" s="10">
        <v>326</v>
      </c>
      <c r="Z53" s="9"/>
      <c r="AA53" s="9">
        <f t="shared" si="0"/>
        <v>70</v>
      </c>
      <c r="AB53" s="9">
        <f t="shared" si="1"/>
        <v>437</v>
      </c>
      <c r="AC53" s="9">
        <v>507</v>
      </c>
      <c r="AD53" s="9"/>
      <c r="AE53" s="15">
        <f t="shared" si="2"/>
        <v>65</v>
      </c>
      <c r="AF53" s="15">
        <f t="shared" si="3"/>
        <v>425.25</v>
      </c>
      <c r="AG53" s="15">
        <v>490.25</v>
      </c>
    </row>
    <row r="54" spans="1:33" s="26" customFormat="1" ht="15" customHeight="1" x14ac:dyDescent="0.2">
      <c r="A54" s="18" t="s">
        <v>29</v>
      </c>
      <c r="B54" s="28"/>
      <c r="C54" s="29"/>
      <c r="D54" s="29"/>
      <c r="E54" s="30"/>
      <c r="F54" s="29"/>
      <c r="G54" s="31"/>
      <c r="H54" s="32"/>
      <c r="I54" s="33"/>
      <c r="J54" s="29"/>
      <c r="K54" s="29"/>
      <c r="L54" s="29"/>
      <c r="M54" s="30"/>
      <c r="N54" s="29"/>
      <c r="O54" s="31"/>
      <c r="P54" s="31"/>
      <c r="Q54" s="34"/>
      <c r="R54" s="29"/>
      <c r="S54" s="29"/>
      <c r="T54" s="29"/>
      <c r="U54" s="30"/>
      <c r="V54" s="29"/>
      <c r="W54" s="31"/>
      <c r="X54" s="31"/>
      <c r="Y54" s="34"/>
      <c r="Z54" s="29"/>
      <c r="AA54" s="30" t="str">
        <f t="shared" si="0"/>
        <v/>
      </c>
      <c r="AB54" s="30" t="str">
        <f t="shared" si="1"/>
        <v/>
      </c>
      <c r="AC54" s="30"/>
      <c r="AD54" s="29"/>
      <c r="AE54" s="33" t="str">
        <f t="shared" si="2"/>
        <v/>
      </c>
      <c r="AF54" s="33" t="str">
        <f t="shared" si="3"/>
        <v/>
      </c>
      <c r="AG54" s="33"/>
    </row>
    <row r="55" spans="1:33" s="26" customFormat="1" ht="15" customHeight="1" x14ac:dyDescent="0.2">
      <c r="A55" s="27"/>
      <c r="B55" s="28" t="s">
        <v>14</v>
      </c>
      <c r="C55" s="29" t="s">
        <v>37</v>
      </c>
      <c r="D55" s="29" t="s">
        <v>37</v>
      </c>
      <c r="E55" s="30" t="s">
        <v>37</v>
      </c>
      <c r="F55" s="29"/>
      <c r="G55" s="31" t="s">
        <v>37</v>
      </c>
      <c r="H55" s="32" t="s">
        <v>37</v>
      </c>
      <c r="I55" s="33" t="s">
        <v>37</v>
      </c>
      <c r="J55" s="29"/>
      <c r="K55" s="29">
        <v>175</v>
      </c>
      <c r="L55" s="29">
        <v>300</v>
      </c>
      <c r="M55" s="30">
        <v>475</v>
      </c>
      <c r="N55" s="29"/>
      <c r="O55" s="31">
        <v>149</v>
      </c>
      <c r="P55" s="31">
        <v>180.75</v>
      </c>
      <c r="Q55" s="34">
        <v>329.75</v>
      </c>
      <c r="R55" s="29"/>
      <c r="S55" s="29">
        <v>43</v>
      </c>
      <c r="T55" s="29">
        <v>696</v>
      </c>
      <c r="U55" s="30">
        <v>739</v>
      </c>
      <c r="V55" s="29"/>
      <c r="W55" s="31">
        <v>43</v>
      </c>
      <c r="X55" s="31">
        <v>692.75</v>
      </c>
      <c r="Y55" s="34">
        <v>735.75</v>
      </c>
      <c r="Z55" s="29"/>
      <c r="AA55" s="30">
        <f t="shared" si="0"/>
        <v>218</v>
      </c>
      <c r="AB55" s="30">
        <f t="shared" si="1"/>
        <v>996</v>
      </c>
      <c r="AC55" s="30">
        <v>1214</v>
      </c>
      <c r="AD55" s="29"/>
      <c r="AE55" s="33">
        <f t="shared" si="2"/>
        <v>192</v>
      </c>
      <c r="AF55" s="33">
        <f t="shared" si="3"/>
        <v>873.5</v>
      </c>
      <c r="AG55" s="33">
        <v>1065.5</v>
      </c>
    </row>
    <row r="56" spans="1:33" s="26" customFormat="1" ht="15" customHeight="1" x14ac:dyDescent="0.2">
      <c r="A56" s="18"/>
      <c r="B56" s="28" t="s">
        <v>18</v>
      </c>
      <c r="C56" s="29" t="s">
        <v>37</v>
      </c>
      <c r="D56" s="29" t="s">
        <v>37</v>
      </c>
      <c r="E56" s="30" t="s">
        <v>37</v>
      </c>
      <c r="F56" s="29"/>
      <c r="G56" s="31" t="s">
        <v>37</v>
      </c>
      <c r="H56" s="32" t="s">
        <v>37</v>
      </c>
      <c r="I56" s="33" t="s">
        <v>37</v>
      </c>
      <c r="J56" s="29"/>
      <c r="K56" s="29">
        <v>7</v>
      </c>
      <c r="L56" s="29">
        <v>2</v>
      </c>
      <c r="M56" s="30">
        <v>9</v>
      </c>
      <c r="N56" s="29"/>
      <c r="O56" s="31">
        <v>4.5</v>
      </c>
      <c r="P56" s="31">
        <v>1</v>
      </c>
      <c r="Q56" s="34">
        <v>5.5</v>
      </c>
      <c r="R56" s="29"/>
      <c r="S56" s="29" t="s">
        <v>37</v>
      </c>
      <c r="T56" s="29" t="s">
        <v>37</v>
      </c>
      <c r="U56" s="30" t="s">
        <v>37</v>
      </c>
      <c r="V56" s="29"/>
      <c r="W56" s="31" t="s">
        <v>37</v>
      </c>
      <c r="X56" s="31" t="s">
        <v>37</v>
      </c>
      <c r="Y56" s="34" t="s">
        <v>37</v>
      </c>
      <c r="Z56" s="29"/>
      <c r="AA56" s="30">
        <f t="shared" si="0"/>
        <v>7</v>
      </c>
      <c r="AB56" s="30">
        <f t="shared" si="1"/>
        <v>2</v>
      </c>
      <c r="AC56" s="30">
        <v>9</v>
      </c>
      <c r="AD56" s="29"/>
      <c r="AE56" s="33">
        <f t="shared" si="2"/>
        <v>4.5</v>
      </c>
      <c r="AF56" s="33">
        <f t="shared" si="3"/>
        <v>1</v>
      </c>
      <c r="AG56" s="33">
        <v>5.5</v>
      </c>
    </row>
    <row r="57" spans="1:33" s="26" customFormat="1" ht="15" customHeight="1" x14ac:dyDescent="0.2">
      <c r="A57" s="18"/>
      <c r="B57" s="36" t="s">
        <v>30</v>
      </c>
      <c r="C57" s="29">
        <v>10</v>
      </c>
      <c r="D57" s="29">
        <v>58</v>
      </c>
      <c r="E57" s="30">
        <v>68</v>
      </c>
      <c r="F57" s="29"/>
      <c r="G57" s="31">
        <v>10</v>
      </c>
      <c r="H57" s="32">
        <v>58</v>
      </c>
      <c r="I57" s="33">
        <v>68</v>
      </c>
      <c r="J57" s="29"/>
      <c r="K57" s="29">
        <v>70</v>
      </c>
      <c r="L57" s="29">
        <v>156</v>
      </c>
      <c r="M57" s="30">
        <v>226</v>
      </c>
      <c r="N57" s="29"/>
      <c r="O57" s="31">
        <v>66.75</v>
      </c>
      <c r="P57" s="31">
        <v>144.25</v>
      </c>
      <c r="Q57" s="34">
        <v>211</v>
      </c>
      <c r="R57" s="29"/>
      <c r="S57" s="29">
        <v>24</v>
      </c>
      <c r="T57" s="29">
        <v>108</v>
      </c>
      <c r="U57" s="30">
        <v>132</v>
      </c>
      <c r="V57" s="29"/>
      <c r="W57" s="31">
        <v>24</v>
      </c>
      <c r="X57" s="31">
        <v>102.25</v>
      </c>
      <c r="Y57" s="34">
        <v>126.25</v>
      </c>
      <c r="Z57" s="29"/>
      <c r="AA57" s="30">
        <f t="shared" si="0"/>
        <v>104</v>
      </c>
      <c r="AB57" s="30">
        <f t="shared" si="1"/>
        <v>322</v>
      </c>
      <c r="AC57" s="30">
        <v>426</v>
      </c>
      <c r="AD57" s="29"/>
      <c r="AE57" s="33">
        <f t="shared" si="2"/>
        <v>100.75</v>
      </c>
      <c r="AF57" s="33">
        <f t="shared" si="3"/>
        <v>304.5</v>
      </c>
      <c r="AG57" s="33">
        <v>405.25</v>
      </c>
    </row>
    <row r="58" spans="1:33" s="26" customFormat="1" ht="15" customHeight="1" x14ac:dyDescent="0.2">
      <c r="A58" s="18"/>
      <c r="B58" s="36" t="s">
        <v>31</v>
      </c>
      <c r="C58" s="29" t="s">
        <v>37</v>
      </c>
      <c r="D58" s="29" t="s">
        <v>37</v>
      </c>
      <c r="E58" s="30" t="s">
        <v>37</v>
      </c>
      <c r="F58" s="29"/>
      <c r="G58" s="31" t="s">
        <v>37</v>
      </c>
      <c r="H58" s="32" t="s">
        <v>37</v>
      </c>
      <c r="I58" s="33" t="s">
        <v>37</v>
      </c>
      <c r="J58" s="29"/>
      <c r="K58" s="29">
        <v>8</v>
      </c>
      <c r="L58" s="29">
        <v>9</v>
      </c>
      <c r="M58" s="30">
        <v>17</v>
      </c>
      <c r="N58" s="29"/>
      <c r="O58" s="31">
        <v>6.25</v>
      </c>
      <c r="P58" s="31">
        <v>8.25</v>
      </c>
      <c r="Q58" s="34">
        <v>14.5</v>
      </c>
      <c r="R58" s="29"/>
      <c r="S58" s="29">
        <v>1</v>
      </c>
      <c r="T58" s="29">
        <v>5</v>
      </c>
      <c r="U58" s="30">
        <v>6</v>
      </c>
      <c r="V58" s="29"/>
      <c r="W58" s="31">
        <v>0.75</v>
      </c>
      <c r="X58" s="31">
        <v>3.5</v>
      </c>
      <c r="Y58" s="34">
        <v>4.25</v>
      </c>
      <c r="Z58" s="29"/>
      <c r="AA58" s="30">
        <f t="shared" si="0"/>
        <v>9</v>
      </c>
      <c r="AB58" s="30">
        <f t="shared" si="1"/>
        <v>14</v>
      </c>
      <c r="AC58" s="30">
        <v>23</v>
      </c>
      <c r="AD58" s="29"/>
      <c r="AE58" s="33">
        <f t="shared" si="2"/>
        <v>7</v>
      </c>
      <c r="AF58" s="33">
        <f t="shared" si="3"/>
        <v>11.75</v>
      </c>
      <c r="AG58" s="33">
        <v>18.75</v>
      </c>
    </row>
    <row r="59" spans="1:33" s="26" customFormat="1" ht="15" customHeight="1" x14ac:dyDescent="0.2">
      <c r="A59" s="18"/>
      <c r="B59" s="35" t="s">
        <v>19</v>
      </c>
      <c r="C59" s="30">
        <v>10</v>
      </c>
      <c r="D59" s="30">
        <v>58</v>
      </c>
      <c r="E59" s="30">
        <v>68</v>
      </c>
      <c r="F59" s="30"/>
      <c r="G59" s="34">
        <v>10</v>
      </c>
      <c r="H59" s="33">
        <v>58</v>
      </c>
      <c r="I59" s="33">
        <v>68</v>
      </c>
      <c r="J59" s="30"/>
      <c r="K59" s="30">
        <v>260</v>
      </c>
      <c r="L59" s="30">
        <v>467</v>
      </c>
      <c r="M59" s="30">
        <v>727</v>
      </c>
      <c r="N59" s="30"/>
      <c r="O59" s="34">
        <v>226.5</v>
      </c>
      <c r="P59" s="34">
        <v>334.25</v>
      </c>
      <c r="Q59" s="34">
        <v>560.75</v>
      </c>
      <c r="R59" s="30"/>
      <c r="S59" s="30">
        <v>68</v>
      </c>
      <c r="T59" s="30">
        <v>809</v>
      </c>
      <c r="U59" s="30">
        <v>877</v>
      </c>
      <c r="V59" s="30"/>
      <c r="W59" s="34">
        <v>67.75</v>
      </c>
      <c r="X59" s="34">
        <v>798.5</v>
      </c>
      <c r="Y59" s="34">
        <v>866.25</v>
      </c>
      <c r="Z59" s="30"/>
      <c r="AA59" s="30">
        <f t="shared" si="0"/>
        <v>338</v>
      </c>
      <c r="AB59" s="30">
        <f t="shared" si="1"/>
        <v>1334</v>
      </c>
      <c r="AC59" s="30">
        <v>1672</v>
      </c>
      <c r="AD59" s="30"/>
      <c r="AE59" s="33">
        <f t="shared" si="2"/>
        <v>304.25</v>
      </c>
      <c r="AF59" s="33">
        <f t="shared" si="3"/>
        <v>1190.75</v>
      </c>
      <c r="AG59" s="33">
        <v>1495</v>
      </c>
    </row>
    <row r="60" spans="1:33" s="2" customFormat="1" ht="15" customHeight="1" x14ac:dyDescent="0.2">
      <c r="A60" s="6" t="s">
        <v>32</v>
      </c>
      <c r="B60" s="11"/>
      <c r="C60" s="7"/>
      <c r="D60" s="7"/>
      <c r="E60" s="9"/>
      <c r="F60" s="7"/>
      <c r="G60" s="8"/>
      <c r="H60" s="14"/>
      <c r="I60" s="15"/>
      <c r="J60" s="7"/>
      <c r="K60" s="7"/>
      <c r="L60" s="7"/>
      <c r="M60" s="9"/>
      <c r="N60" s="7"/>
      <c r="O60" s="8"/>
      <c r="P60" s="8"/>
      <c r="Q60" s="10"/>
      <c r="R60" s="7"/>
      <c r="S60" s="7"/>
      <c r="T60" s="7"/>
      <c r="U60" s="9"/>
      <c r="V60" s="7"/>
      <c r="W60" s="8"/>
      <c r="X60" s="8"/>
      <c r="Y60" s="10"/>
      <c r="Z60" s="7"/>
      <c r="AA60" s="9" t="str">
        <f t="shared" si="0"/>
        <v/>
      </c>
      <c r="AB60" s="9" t="str">
        <f t="shared" si="1"/>
        <v/>
      </c>
      <c r="AC60" s="9"/>
      <c r="AD60" s="7"/>
      <c r="AE60" s="15" t="str">
        <f t="shared" si="2"/>
        <v/>
      </c>
      <c r="AF60" s="15" t="str">
        <f t="shared" si="3"/>
        <v/>
      </c>
      <c r="AG60" s="15"/>
    </row>
    <row r="61" spans="1:33" s="2" customFormat="1" ht="15" customHeight="1" x14ac:dyDescent="0.2">
      <c r="A61" s="1"/>
      <c r="B61" s="11" t="s">
        <v>14</v>
      </c>
      <c r="C61" s="7">
        <v>19</v>
      </c>
      <c r="D61" s="7">
        <v>252</v>
      </c>
      <c r="E61" s="9">
        <v>271</v>
      </c>
      <c r="F61" s="7"/>
      <c r="G61" s="8">
        <v>18.75</v>
      </c>
      <c r="H61" s="14">
        <v>249.25</v>
      </c>
      <c r="I61" s="15">
        <v>268</v>
      </c>
      <c r="J61" s="7"/>
      <c r="K61" s="7">
        <v>21</v>
      </c>
      <c r="L61" s="7">
        <v>253</v>
      </c>
      <c r="M61" s="9">
        <v>274</v>
      </c>
      <c r="N61" s="7"/>
      <c r="O61" s="8">
        <v>15</v>
      </c>
      <c r="P61" s="8">
        <v>228.25</v>
      </c>
      <c r="Q61" s="10">
        <v>243.25</v>
      </c>
      <c r="R61" s="7"/>
      <c r="S61" s="7">
        <v>2</v>
      </c>
      <c r="T61" s="7">
        <v>75</v>
      </c>
      <c r="U61" s="9">
        <v>77</v>
      </c>
      <c r="V61" s="7"/>
      <c r="W61" s="8">
        <v>2</v>
      </c>
      <c r="X61" s="8">
        <v>69.5</v>
      </c>
      <c r="Y61" s="10">
        <v>71.5</v>
      </c>
      <c r="Z61" s="7"/>
      <c r="AA61" s="9">
        <f t="shared" si="0"/>
        <v>42</v>
      </c>
      <c r="AB61" s="9">
        <f t="shared" si="1"/>
        <v>580</v>
      </c>
      <c r="AC61" s="9">
        <v>622</v>
      </c>
      <c r="AD61" s="7"/>
      <c r="AE61" s="15">
        <f t="shared" si="2"/>
        <v>35.75</v>
      </c>
      <c r="AF61" s="15">
        <f t="shared" si="3"/>
        <v>547</v>
      </c>
      <c r="AG61" s="15">
        <v>582.75</v>
      </c>
    </row>
    <row r="62" spans="1:33" s="2" customFormat="1" ht="15" customHeight="1" x14ac:dyDescent="0.2">
      <c r="A62" s="6"/>
      <c r="B62" s="11" t="s">
        <v>15</v>
      </c>
      <c r="C62" s="7" t="s">
        <v>37</v>
      </c>
      <c r="D62" s="7" t="s">
        <v>37</v>
      </c>
      <c r="E62" s="9" t="s">
        <v>37</v>
      </c>
      <c r="F62" s="7"/>
      <c r="G62" s="8" t="s">
        <v>37</v>
      </c>
      <c r="H62" s="14" t="s">
        <v>37</v>
      </c>
      <c r="I62" s="15" t="s">
        <v>37</v>
      </c>
      <c r="J62" s="7"/>
      <c r="K62" s="7">
        <v>1</v>
      </c>
      <c r="L62" s="7">
        <v>7</v>
      </c>
      <c r="M62" s="9">
        <v>8</v>
      </c>
      <c r="N62" s="7"/>
      <c r="O62" s="8">
        <v>0.5</v>
      </c>
      <c r="P62" s="8">
        <v>3.5</v>
      </c>
      <c r="Q62" s="10">
        <v>4</v>
      </c>
      <c r="R62" s="7"/>
      <c r="S62" s="7" t="s">
        <v>37</v>
      </c>
      <c r="T62" s="7" t="s">
        <v>37</v>
      </c>
      <c r="U62" s="9" t="s">
        <v>37</v>
      </c>
      <c r="V62" s="7"/>
      <c r="W62" s="8" t="s">
        <v>37</v>
      </c>
      <c r="X62" s="8" t="s">
        <v>37</v>
      </c>
      <c r="Y62" s="10" t="s">
        <v>37</v>
      </c>
      <c r="Z62" s="7"/>
      <c r="AA62" s="9">
        <f t="shared" si="0"/>
        <v>1</v>
      </c>
      <c r="AB62" s="9">
        <f t="shared" si="1"/>
        <v>7</v>
      </c>
      <c r="AC62" s="9">
        <v>8</v>
      </c>
      <c r="AD62" s="7"/>
      <c r="AE62" s="15">
        <f t="shared" si="2"/>
        <v>0.5</v>
      </c>
      <c r="AF62" s="15">
        <f t="shared" si="3"/>
        <v>3.5</v>
      </c>
      <c r="AG62" s="15">
        <v>4</v>
      </c>
    </row>
    <row r="63" spans="1:33" s="2" customFormat="1" ht="15" customHeight="1" x14ac:dyDescent="0.2">
      <c r="A63" s="6"/>
      <c r="B63" s="12" t="s">
        <v>19</v>
      </c>
      <c r="C63" s="9">
        <v>19</v>
      </c>
      <c r="D63" s="9">
        <v>252</v>
      </c>
      <c r="E63" s="9">
        <v>271</v>
      </c>
      <c r="F63" s="9"/>
      <c r="G63" s="10">
        <v>18.75</v>
      </c>
      <c r="H63" s="15">
        <v>249.25</v>
      </c>
      <c r="I63" s="15">
        <v>268</v>
      </c>
      <c r="J63" s="9"/>
      <c r="K63" s="9">
        <v>22</v>
      </c>
      <c r="L63" s="9">
        <v>260</v>
      </c>
      <c r="M63" s="9">
        <v>282</v>
      </c>
      <c r="N63" s="9"/>
      <c r="O63" s="10">
        <v>15.5</v>
      </c>
      <c r="P63" s="10">
        <v>231.75</v>
      </c>
      <c r="Q63" s="10">
        <v>247.25</v>
      </c>
      <c r="R63" s="9"/>
      <c r="S63" s="9">
        <v>2</v>
      </c>
      <c r="T63" s="9">
        <v>75</v>
      </c>
      <c r="U63" s="9">
        <v>77</v>
      </c>
      <c r="V63" s="9"/>
      <c r="W63" s="10">
        <v>2</v>
      </c>
      <c r="X63" s="10">
        <v>69.5</v>
      </c>
      <c r="Y63" s="10">
        <v>71.5</v>
      </c>
      <c r="Z63" s="9"/>
      <c r="AA63" s="9">
        <f t="shared" si="0"/>
        <v>43</v>
      </c>
      <c r="AB63" s="9">
        <f t="shared" si="1"/>
        <v>587</v>
      </c>
      <c r="AC63" s="9">
        <v>630</v>
      </c>
      <c r="AD63" s="9"/>
      <c r="AE63" s="15">
        <f t="shared" si="2"/>
        <v>36.25</v>
      </c>
      <c r="AF63" s="15">
        <f t="shared" si="3"/>
        <v>550.5</v>
      </c>
      <c r="AG63" s="15">
        <v>586.75</v>
      </c>
    </row>
    <row r="64" spans="1:33" s="26" customFormat="1" ht="15" customHeight="1" x14ac:dyDescent="0.2">
      <c r="A64" s="18" t="s">
        <v>33</v>
      </c>
      <c r="B64" s="28"/>
      <c r="C64" s="29"/>
      <c r="D64" s="29"/>
      <c r="E64" s="30"/>
      <c r="F64" s="29"/>
      <c r="G64" s="31"/>
      <c r="H64" s="32"/>
      <c r="I64" s="33"/>
      <c r="J64" s="29"/>
      <c r="K64" s="29"/>
      <c r="L64" s="29"/>
      <c r="M64" s="30"/>
      <c r="N64" s="29"/>
      <c r="O64" s="31"/>
      <c r="P64" s="31"/>
      <c r="Q64" s="34"/>
      <c r="R64" s="29"/>
      <c r="S64" s="29"/>
      <c r="T64" s="29"/>
      <c r="U64" s="30"/>
      <c r="V64" s="29"/>
      <c r="W64" s="31"/>
      <c r="X64" s="31"/>
      <c r="Y64" s="34"/>
      <c r="Z64" s="29"/>
      <c r="AA64" s="30" t="str">
        <f t="shared" si="0"/>
        <v/>
      </c>
      <c r="AB64" s="30" t="str">
        <f t="shared" si="1"/>
        <v/>
      </c>
      <c r="AC64" s="30"/>
      <c r="AD64" s="29"/>
      <c r="AE64" s="33" t="str">
        <f t="shared" si="2"/>
        <v/>
      </c>
      <c r="AF64" s="33" t="str">
        <f t="shared" si="3"/>
        <v/>
      </c>
      <c r="AG64" s="33"/>
    </row>
    <row r="65" spans="1:34" s="26" customFormat="1" ht="15" customHeight="1" x14ac:dyDescent="0.2">
      <c r="A65" s="27"/>
      <c r="B65" s="28" t="s">
        <v>14</v>
      </c>
      <c r="C65" s="29" t="s">
        <v>37</v>
      </c>
      <c r="D65" s="29" t="s">
        <v>37</v>
      </c>
      <c r="E65" s="30" t="s">
        <v>37</v>
      </c>
      <c r="F65" s="29"/>
      <c r="G65" s="31" t="s">
        <v>37</v>
      </c>
      <c r="H65" s="32" t="s">
        <v>37</v>
      </c>
      <c r="I65" s="33" t="s">
        <v>37</v>
      </c>
      <c r="J65" s="29"/>
      <c r="K65" s="29">
        <v>47</v>
      </c>
      <c r="L65" s="29">
        <v>58</v>
      </c>
      <c r="M65" s="30">
        <v>105</v>
      </c>
      <c r="N65" s="29"/>
      <c r="O65" s="31">
        <v>38.5</v>
      </c>
      <c r="P65" s="31">
        <v>37.5</v>
      </c>
      <c r="Q65" s="34">
        <v>76</v>
      </c>
      <c r="R65" s="29"/>
      <c r="S65" s="29">
        <v>109</v>
      </c>
      <c r="T65" s="29">
        <v>399</v>
      </c>
      <c r="U65" s="30">
        <v>508</v>
      </c>
      <c r="V65" s="29"/>
      <c r="W65" s="31">
        <v>109</v>
      </c>
      <c r="X65" s="31">
        <v>399</v>
      </c>
      <c r="Y65" s="34">
        <v>508</v>
      </c>
      <c r="Z65" s="29"/>
      <c r="AA65" s="30">
        <f t="shared" si="0"/>
        <v>156</v>
      </c>
      <c r="AB65" s="30">
        <f t="shared" si="1"/>
        <v>457</v>
      </c>
      <c r="AC65" s="30">
        <v>613</v>
      </c>
      <c r="AD65" s="29"/>
      <c r="AE65" s="33">
        <f t="shared" si="2"/>
        <v>147.5</v>
      </c>
      <c r="AF65" s="33">
        <f t="shared" si="3"/>
        <v>436.5</v>
      </c>
      <c r="AG65" s="33">
        <v>584</v>
      </c>
    </row>
    <row r="66" spans="1:34" s="26" customFormat="1" ht="15" customHeight="1" x14ac:dyDescent="0.2">
      <c r="A66" s="18"/>
      <c r="B66" s="28" t="s">
        <v>16</v>
      </c>
      <c r="C66" s="29" t="s">
        <v>37</v>
      </c>
      <c r="D66" s="29" t="s">
        <v>37</v>
      </c>
      <c r="E66" s="30" t="s">
        <v>37</v>
      </c>
      <c r="F66" s="29"/>
      <c r="G66" s="31" t="s">
        <v>37</v>
      </c>
      <c r="H66" s="32" t="s">
        <v>37</v>
      </c>
      <c r="I66" s="33" t="s">
        <v>37</v>
      </c>
      <c r="J66" s="29"/>
      <c r="K66" s="29" t="s">
        <v>37</v>
      </c>
      <c r="L66" s="29" t="s">
        <v>37</v>
      </c>
      <c r="M66" s="30" t="s">
        <v>37</v>
      </c>
      <c r="N66" s="29"/>
      <c r="O66" s="31" t="s">
        <v>37</v>
      </c>
      <c r="P66" s="31" t="s">
        <v>37</v>
      </c>
      <c r="Q66" s="34" t="s">
        <v>37</v>
      </c>
      <c r="R66" s="29"/>
      <c r="S66" s="29">
        <v>15</v>
      </c>
      <c r="T66" s="29">
        <v>82</v>
      </c>
      <c r="U66" s="30">
        <v>97</v>
      </c>
      <c r="V66" s="29"/>
      <c r="W66" s="31">
        <v>15</v>
      </c>
      <c r="X66" s="31">
        <v>82</v>
      </c>
      <c r="Y66" s="34">
        <v>97</v>
      </c>
      <c r="Z66" s="29"/>
      <c r="AA66" s="30">
        <f t="shared" si="0"/>
        <v>15</v>
      </c>
      <c r="AB66" s="30">
        <f t="shared" si="1"/>
        <v>82</v>
      </c>
      <c r="AC66" s="30">
        <v>97</v>
      </c>
      <c r="AD66" s="29"/>
      <c r="AE66" s="33">
        <f t="shared" si="2"/>
        <v>15</v>
      </c>
      <c r="AF66" s="33">
        <f t="shared" si="3"/>
        <v>82</v>
      </c>
      <c r="AG66" s="33">
        <v>97</v>
      </c>
    </row>
    <row r="67" spans="1:34" s="26" customFormat="1" ht="15" customHeight="1" x14ac:dyDescent="0.2">
      <c r="A67" s="18"/>
      <c r="B67" s="35" t="s">
        <v>19</v>
      </c>
      <c r="C67" s="30" t="s">
        <v>37</v>
      </c>
      <c r="D67" s="30" t="s">
        <v>37</v>
      </c>
      <c r="E67" s="30" t="s">
        <v>37</v>
      </c>
      <c r="F67" s="30"/>
      <c r="G67" s="34" t="s">
        <v>37</v>
      </c>
      <c r="H67" s="33" t="s">
        <v>37</v>
      </c>
      <c r="I67" s="33" t="s">
        <v>37</v>
      </c>
      <c r="J67" s="30"/>
      <c r="K67" s="30">
        <v>47</v>
      </c>
      <c r="L67" s="30">
        <v>58</v>
      </c>
      <c r="M67" s="30">
        <v>105</v>
      </c>
      <c r="N67" s="30"/>
      <c r="O67" s="34">
        <v>38.5</v>
      </c>
      <c r="P67" s="34">
        <v>37.5</v>
      </c>
      <c r="Q67" s="34">
        <v>76</v>
      </c>
      <c r="R67" s="30"/>
      <c r="S67" s="30">
        <v>124</v>
      </c>
      <c r="T67" s="30">
        <v>481</v>
      </c>
      <c r="U67" s="30">
        <v>605</v>
      </c>
      <c r="V67" s="30"/>
      <c r="W67" s="34">
        <v>124</v>
      </c>
      <c r="X67" s="34">
        <v>481</v>
      </c>
      <c r="Y67" s="34">
        <v>605</v>
      </c>
      <c r="Z67" s="30"/>
      <c r="AA67" s="30">
        <f t="shared" si="0"/>
        <v>171</v>
      </c>
      <c r="AB67" s="30">
        <f t="shared" si="1"/>
        <v>539</v>
      </c>
      <c r="AC67" s="30">
        <v>710</v>
      </c>
      <c r="AD67" s="30"/>
      <c r="AE67" s="33">
        <f t="shared" si="2"/>
        <v>162.5</v>
      </c>
      <c r="AF67" s="33">
        <f t="shared" si="3"/>
        <v>518.5</v>
      </c>
      <c r="AG67" s="33">
        <v>681</v>
      </c>
    </row>
    <row r="68" spans="1:34" s="2" customFormat="1" ht="15" customHeight="1" x14ac:dyDescent="0.2">
      <c r="A68" s="6" t="s">
        <v>34</v>
      </c>
      <c r="B68" s="11"/>
      <c r="C68" s="7"/>
      <c r="D68" s="7"/>
      <c r="E68" s="9"/>
      <c r="F68" s="7"/>
      <c r="G68" s="8"/>
      <c r="H68" s="14"/>
      <c r="I68" s="15"/>
      <c r="J68" s="7"/>
      <c r="K68" s="7"/>
      <c r="L68" s="7"/>
      <c r="M68" s="9"/>
      <c r="N68" s="7"/>
      <c r="O68" s="8"/>
      <c r="P68" s="8"/>
      <c r="Q68" s="10"/>
      <c r="R68" s="7"/>
      <c r="S68" s="7"/>
      <c r="T68" s="7"/>
      <c r="U68" s="9"/>
      <c r="V68" s="7"/>
      <c r="W68" s="8"/>
      <c r="X68" s="8"/>
      <c r="Y68" s="10"/>
      <c r="Z68" s="7"/>
      <c r="AA68" s="9" t="str">
        <f t="shared" si="0"/>
        <v/>
      </c>
      <c r="AB68" s="9" t="str">
        <f t="shared" si="1"/>
        <v/>
      </c>
      <c r="AC68" s="9"/>
      <c r="AD68" s="7"/>
      <c r="AE68" s="15" t="str">
        <f t="shared" si="2"/>
        <v/>
      </c>
      <c r="AF68" s="15" t="str">
        <f t="shared" si="3"/>
        <v/>
      </c>
      <c r="AG68" s="15"/>
    </row>
    <row r="69" spans="1:34" s="2" customFormat="1" ht="15" customHeight="1" x14ac:dyDescent="0.2">
      <c r="A69" s="1"/>
      <c r="B69" s="11" t="s">
        <v>14</v>
      </c>
      <c r="C69" s="7">
        <v>72</v>
      </c>
      <c r="D69" s="7">
        <v>169</v>
      </c>
      <c r="E69" s="9">
        <v>241</v>
      </c>
      <c r="F69" s="7"/>
      <c r="G69" s="8">
        <v>72</v>
      </c>
      <c r="H69" s="14">
        <v>169</v>
      </c>
      <c r="I69" s="15">
        <v>241</v>
      </c>
      <c r="J69" s="7"/>
      <c r="K69" s="7">
        <v>418</v>
      </c>
      <c r="L69" s="7">
        <v>599</v>
      </c>
      <c r="M69" s="9">
        <v>1017</v>
      </c>
      <c r="N69" s="7"/>
      <c r="O69" s="8">
        <v>388</v>
      </c>
      <c r="P69" s="8">
        <v>475</v>
      </c>
      <c r="Q69" s="10">
        <v>863</v>
      </c>
      <c r="R69" s="7"/>
      <c r="S69" s="7" t="s">
        <v>37</v>
      </c>
      <c r="T69" s="7" t="s">
        <v>37</v>
      </c>
      <c r="U69" s="9" t="s">
        <v>37</v>
      </c>
      <c r="V69" s="7"/>
      <c r="W69" s="8" t="s">
        <v>37</v>
      </c>
      <c r="X69" s="8" t="s">
        <v>37</v>
      </c>
      <c r="Y69" s="10" t="s">
        <v>37</v>
      </c>
      <c r="Z69" s="7"/>
      <c r="AA69" s="9">
        <f t="shared" si="0"/>
        <v>490</v>
      </c>
      <c r="AB69" s="9">
        <f t="shared" si="1"/>
        <v>768</v>
      </c>
      <c r="AC69" s="9">
        <v>1258</v>
      </c>
      <c r="AD69" s="7"/>
      <c r="AE69" s="15">
        <f t="shared" si="2"/>
        <v>460</v>
      </c>
      <c r="AF69" s="15">
        <f t="shared" si="3"/>
        <v>644</v>
      </c>
      <c r="AG69" s="15">
        <v>1104</v>
      </c>
    </row>
    <row r="70" spans="1:34" s="2" customFormat="1" ht="15" customHeight="1" x14ac:dyDescent="0.2">
      <c r="A70" s="6"/>
      <c r="B70" s="11" t="s">
        <v>16</v>
      </c>
      <c r="C70" s="7" t="s">
        <v>37</v>
      </c>
      <c r="D70" s="7" t="s">
        <v>37</v>
      </c>
      <c r="E70" s="9" t="s">
        <v>37</v>
      </c>
      <c r="F70" s="7"/>
      <c r="G70" s="8" t="s">
        <v>37</v>
      </c>
      <c r="H70" s="14" t="s">
        <v>37</v>
      </c>
      <c r="I70" s="15" t="s">
        <v>37</v>
      </c>
      <c r="J70" s="7"/>
      <c r="K70" s="7">
        <v>84</v>
      </c>
      <c r="L70" s="7">
        <v>126</v>
      </c>
      <c r="M70" s="9">
        <v>210</v>
      </c>
      <c r="N70" s="7"/>
      <c r="O70" s="8">
        <v>57.75</v>
      </c>
      <c r="P70" s="8">
        <v>96.75</v>
      </c>
      <c r="Q70" s="10">
        <v>154.5</v>
      </c>
      <c r="R70" s="7"/>
      <c r="S70" s="7" t="s">
        <v>37</v>
      </c>
      <c r="T70" s="7" t="s">
        <v>37</v>
      </c>
      <c r="U70" s="9" t="s">
        <v>37</v>
      </c>
      <c r="V70" s="7"/>
      <c r="W70" s="8" t="s">
        <v>37</v>
      </c>
      <c r="X70" s="8" t="s">
        <v>37</v>
      </c>
      <c r="Y70" s="10" t="s">
        <v>37</v>
      </c>
      <c r="Z70" s="7"/>
      <c r="AA70" s="9">
        <f t="shared" si="0"/>
        <v>84</v>
      </c>
      <c r="AB70" s="9">
        <f t="shared" si="1"/>
        <v>126</v>
      </c>
      <c r="AC70" s="9">
        <v>210</v>
      </c>
      <c r="AD70" s="7"/>
      <c r="AE70" s="15">
        <f t="shared" si="2"/>
        <v>57.75</v>
      </c>
      <c r="AF70" s="15">
        <f t="shared" si="3"/>
        <v>96.75</v>
      </c>
      <c r="AG70" s="15">
        <v>154.5</v>
      </c>
    </row>
    <row r="71" spans="1:34" s="2" customFormat="1" ht="15" customHeight="1" x14ac:dyDescent="0.2">
      <c r="A71" s="6"/>
      <c r="B71" s="11" t="s">
        <v>17</v>
      </c>
      <c r="C71" s="7" t="s">
        <v>37</v>
      </c>
      <c r="D71" s="7" t="s">
        <v>37</v>
      </c>
      <c r="E71" s="9" t="s">
        <v>37</v>
      </c>
      <c r="F71" s="7"/>
      <c r="G71" s="8" t="s">
        <v>37</v>
      </c>
      <c r="H71" s="14" t="s">
        <v>37</v>
      </c>
      <c r="I71" s="15" t="s">
        <v>37</v>
      </c>
      <c r="J71" s="7"/>
      <c r="K71" s="7">
        <v>17</v>
      </c>
      <c r="L71" s="7">
        <v>57</v>
      </c>
      <c r="M71" s="9">
        <v>74</v>
      </c>
      <c r="N71" s="7"/>
      <c r="O71" s="8">
        <v>8.25</v>
      </c>
      <c r="P71" s="8">
        <v>29.25</v>
      </c>
      <c r="Q71" s="10">
        <v>37.5</v>
      </c>
      <c r="R71" s="7"/>
      <c r="S71" s="7" t="s">
        <v>37</v>
      </c>
      <c r="T71" s="7" t="s">
        <v>37</v>
      </c>
      <c r="U71" s="9" t="s">
        <v>37</v>
      </c>
      <c r="V71" s="7"/>
      <c r="W71" s="8" t="s">
        <v>37</v>
      </c>
      <c r="X71" s="8" t="s">
        <v>37</v>
      </c>
      <c r="Y71" s="10" t="s">
        <v>37</v>
      </c>
      <c r="Z71" s="7"/>
      <c r="AA71" s="9">
        <f t="shared" si="0"/>
        <v>17</v>
      </c>
      <c r="AB71" s="9">
        <f t="shared" si="1"/>
        <v>57</v>
      </c>
      <c r="AC71" s="9">
        <v>74</v>
      </c>
      <c r="AD71" s="7"/>
      <c r="AE71" s="15">
        <f t="shared" si="2"/>
        <v>8.25</v>
      </c>
      <c r="AF71" s="15">
        <f t="shared" si="3"/>
        <v>29.25</v>
      </c>
      <c r="AG71" s="15">
        <v>37.5</v>
      </c>
    </row>
    <row r="72" spans="1:34" s="2" customFormat="1" ht="15" customHeight="1" x14ac:dyDescent="0.2">
      <c r="A72" s="6"/>
      <c r="B72" s="12" t="s">
        <v>19</v>
      </c>
      <c r="C72" s="9">
        <v>72</v>
      </c>
      <c r="D72" s="9">
        <v>169</v>
      </c>
      <c r="E72" s="9">
        <v>241</v>
      </c>
      <c r="F72" s="9"/>
      <c r="G72" s="10">
        <v>72</v>
      </c>
      <c r="H72" s="15">
        <v>169</v>
      </c>
      <c r="I72" s="15">
        <v>241</v>
      </c>
      <c r="J72" s="9"/>
      <c r="K72" s="9">
        <v>519</v>
      </c>
      <c r="L72" s="9">
        <v>782</v>
      </c>
      <c r="M72" s="9">
        <v>1301</v>
      </c>
      <c r="N72" s="9"/>
      <c r="O72" s="10">
        <v>454</v>
      </c>
      <c r="P72" s="10">
        <v>601</v>
      </c>
      <c r="Q72" s="10">
        <v>1055</v>
      </c>
      <c r="R72" s="9"/>
      <c r="S72" s="9" t="s">
        <v>37</v>
      </c>
      <c r="T72" s="9" t="s">
        <v>37</v>
      </c>
      <c r="U72" s="9" t="s">
        <v>37</v>
      </c>
      <c r="V72" s="9"/>
      <c r="W72" s="10" t="s">
        <v>37</v>
      </c>
      <c r="X72" s="10" t="s">
        <v>37</v>
      </c>
      <c r="Y72" s="10" t="s">
        <v>37</v>
      </c>
      <c r="Z72" s="9"/>
      <c r="AA72" s="9">
        <f t="shared" si="0"/>
        <v>591</v>
      </c>
      <c r="AB72" s="9">
        <f t="shared" si="1"/>
        <v>951</v>
      </c>
      <c r="AC72" s="9">
        <v>1542</v>
      </c>
      <c r="AD72" s="9"/>
      <c r="AE72" s="15">
        <f t="shared" si="2"/>
        <v>526</v>
      </c>
      <c r="AF72" s="15">
        <f t="shared" si="3"/>
        <v>770</v>
      </c>
      <c r="AG72" s="15">
        <v>1296</v>
      </c>
    </row>
    <row r="73" spans="1:34" s="26" customFormat="1" ht="15" customHeight="1" x14ac:dyDescent="0.2">
      <c r="A73" s="37" t="s">
        <v>12</v>
      </c>
      <c r="B73" s="38"/>
      <c r="C73" s="39"/>
      <c r="D73" s="39"/>
      <c r="E73" s="40"/>
      <c r="F73" s="39"/>
      <c r="G73" s="41"/>
      <c r="H73" s="42"/>
      <c r="I73" s="43"/>
      <c r="J73" s="39"/>
      <c r="K73" s="39"/>
      <c r="L73" s="39"/>
      <c r="M73" s="40"/>
      <c r="N73" s="39"/>
      <c r="O73" s="41"/>
      <c r="P73" s="41"/>
      <c r="Q73" s="44"/>
      <c r="R73" s="39"/>
      <c r="S73" s="39"/>
      <c r="T73" s="39"/>
      <c r="U73" s="40"/>
      <c r="V73" s="39"/>
      <c r="W73" s="41"/>
      <c r="X73" s="41"/>
      <c r="Y73" s="44"/>
      <c r="Z73" s="39"/>
      <c r="AA73" s="40" t="str">
        <f t="shared" si="0"/>
        <v/>
      </c>
      <c r="AB73" s="40" t="str">
        <f t="shared" si="1"/>
        <v/>
      </c>
      <c r="AC73" s="40"/>
      <c r="AD73" s="39"/>
      <c r="AE73" s="43" t="str">
        <f t="shared" si="2"/>
        <v/>
      </c>
      <c r="AF73" s="43" t="str">
        <f t="shared" si="3"/>
        <v/>
      </c>
      <c r="AG73" s="43"/>
    </row>
    <row r="74" spans="1:34" s="26" customFormat="1" ht="15" customHeight="1" x14ac:dyDescent="0.2">
      <c r="A74" s="18"/>
      <c r="B74" s="35" t="s">
        <v>14</v>
      </c>
      <c r="C74" s="30">
        <f>SUM(C10,C17,C23,C28,C32,C35,C39,C44,C47,C51,C55,C61,C65,C69)</f>
        <v>3401</v>
      </c>
      <c r="D74" s="30">
        <f>SUM(D10,D17,D23,D28,D32,D35,D39,D44,D47,D51,D55,D61,D65,D69)</f>
        <v>14707</v>
      </c>
      <c r="E74" s="30">
        <f>SUM(E10,E17,E23,E28,E32,E35,E39,E44,E47,E51,E55,E61,E65,E69)</f>
        <v>18108</v>
      </c>
      <c r="F74" s="30"/>
      <c r="G74" s="34">
        <f>SUM(G10,G17,G23,G28,G32,G35,G39,G44,G47,G51,G55,G61,G65,G69)</f>
        <v>3378.25</v>
      </c>
      <c r="H74" s="33">
        <f>SUM(H10,H17,H23,H28,H32,H35,H39,H44,H47,H51,H55,H61,H65,H69)</f>
        <v>14570.25</v>
      </c>
      <c r="I74" s="33">
        <f>SUM(I10,I17,I23,I28,I32,I35,I39,I44,I47,I51,I55,I61,I65,I69)</f>
        <v>17948.5</v>
      </c>
      <c r="J74" s="34"/>
      <c r="K74" s="30">
        <f>SUM(K10,K17,K23,K28,K32,K35,K39,K44,K47,K51,K55,K61,K65,K69)</f>
        <v>2554</v>
      </c>
      <c r="L74" s="30">
        <f>SUM(L10,L17,L23,L28,L32,L35,L39,L44,L47,L51,L55,L61,L65,L69)</f>
        <v>3125</v>
      </c>
      <c r="M74" s="30">
        <f>SUM(M10,M17,M23,M28,M32,M35,M39,M44,M47,M51,M55,M61,M65,M69)</f>
        <v>5679</v>
      </c>
      <c r="N74" s="30"/>
      <c r="O74" s="34">
        <f>SUM(O10,O17,O23,O28,O32,O35,O39,O44,O47,O51,O55,O61,O65,O69)</f>
        <v>2285.5</v>
      </c>
      <c r="P74" s="34">
        <f>SUM(P10,P17,P23,P28,P32,P35,P39,P44,P47,P51,P55,P61,P65,P69)</f>
        <v>2395.25</v>
      </c>
      <c r="Q74" s="34">
        <f>SUM(Q10,Q17,Q23,Q28,Q32,Q35,Q39,Q44,Q47,Q51,Q55,Q61,Q65,Q69)</f>
        <v>4680.75</v>
      </c>
      <c r="R74" s="30"/>
      <c r="S74" s="30">
        <f>SUM(S10,S17,S23,S28,S32,S35,S39,S44,S47,S51,S55,S61,S65,S69)</f>
        <v>302</v>
      </c>
      <c r="T74" s="30">
        <f>SUM(T10,T17,T23,T28,T32,T35,T39,T44,T47,T51,T55,T61,T65,T69)</f>
        <v>1979</v>
      </c>
      <c r="U74" s="30">
        <f>SUM(U10,U17,U23,U28,U32,U35,U39,U44,U47,U51,U55,U61,U65,U69)</f>
        <v>2281</v>
      </c>
      <c r="V74" s="30"/>
      <c r="W74" s="34">
        <f>SUM(W10,W17,W23,W28,W32,W35,W39,W44,W47,W51,W55,W61,W65,W69)</f>
        <v>302</v>
      </c>
      <c r="X74" s="34">
        <f>SUM(X10,X17,X23,X28,X32,X35,X39,X44,X47,X51,X55,X61,X65,X69)</f>
        <v>1970.25</v>
      </c>
      <c r="Y74" s="34">
        <f>SUM(Y10,Y17,Y23,Y28,Y32,Y35,Y39,Y44,Y47,Y51,Y55,Y61,Y65,Y69)</f>
        <v>2272.25</v>
      </c>
      <c r="Z74" s="30"/>
      <c r="AA74" s="30">
        <f t="shared" si="0"/>
        <v>6257</v>
      </c>
      <c r="AB74" s="30">
        <f t="shared" si="1"/>
        <v>19811</v>
      </c>
      <c r="AC74" s="30">
        <f>SUM(AC10,AC17,AC23,AC28,AC32,AC35,AC39,AC44,AC47,AC51,AC55,AC61,AC65,AC69)</f>
        <v>26068</v>
      </c>
      <c r="AD74" s="30"/>
      <c r="AE74" s="33">
        <f t="shared" si="2"/>
        <v>5965.75</v>
      </c>
      <c r="AF74" s="33">
        <f t="shared" si="3"/>
        <v>18935.75</v>
      </c>
      <c r="AG74" s="33">
        <f>SUM(AG10,AG17,AG23,AG28,AG32,AG35,AG39,AG44,AG47,AG51,AG55,AG61,AG65,AG69)</f>
        <v>24901.5</v>
      </c>
      <c r="AH74" s="55"/>
    </row>
    <row r="75" spans="1:34" s="26" customFormat="1" ht="15" customHeight="1" x14ac:dyDescent="0.2">
      <c r="A75" s="18"/>
      <c r="B75" s="35" t="s">
        <v>15</v>
      </c>
      <c r="C75" s="30">
        <f>SUM(C11,C24,C52,C62)</f>
        <v>18</v>
      </c>
      <c r="D75" s="30">
        <f>SUM(D11,D24,D52,D62)</f>
        <v>130</v>
      </c>
      <c r="E75" s="30">
        <f>SUM(E11,E24,E52,E62)</f>
        <v>148</v>
      </c>
      <c r="F75" s="30"/>
      <c r="G75" s="34">
        <f>SUM(G11,G24,G52,G62)</f>
        <v>14.75</v>
      </c>
      <c r="H75" s="33">
        <f>SUM(H11,H24,H52,H62)</f>
        <v>50.25</v>
      </c>
      <c r="I75" s="33">
        <f>SUM(I11,I24,I52,I62)</f>
        <v>65</v>
      </c>
      <c r="J75" s="34"/>
      <c r="K75" s="30">
        <f>SUM(K11,K24,K52,K62)</f>
        <v>36</v>
      </c>
      <c r="L75" s="30">
        <f>SUM(L11,L24,L52,L62)</f>
        <v>289</v>
      </c>
      <c r="M75" s="30">
        <f>SUM(M11,M24,M52,M62)</f>
        <v>325</v>
      </c>
      <c r="N75" s="30"/>
      <c r="O75" s="34">
        <f>SUM(O11,O24,O52,O62)</f>
        <v>20</v>
      </c>
      <c r="P75" s="34">
        <f>SUM(P11,P24,P52,P62)</f>
        <v>160</v>
      </c>
      <c r="Q75" s="34">
        <f>SUM(Q11,Q24,Q52,Q62)</f>
        <v>180</v>
      </c>
      <c r="R75" s="30"/>
      <c r="S75" s="30">
        <f>SUM(S11,S24,S52,S62)</f>
        <v>0</v>
      </c>
      <c r="T75" s="30">
        <f>SUM(T11,T24,T52,T62)</f>
        <v>3</v>
      </c>
      <c r="U75" s="30">
        <f>SUM(U11,U24,U52,U62)</f>
        <v>3</v>
      </c>
      <c r="V75" s="30"/>
      <c r="W75" s="34">
        <f>SUM(W11,W24,W52,W62)</f>
        <v>0</v>
      </c>
      <c r="X75" s="34">
        <f>SUM(X11,X24,X52,X62)</f>
        <v>1.75</v>
      </c>
      <c r="Y75" s="34">
        <f>SUM(Y11,Y24,Y52,Y62)</f>
        <v>1.75</v>
      </c>
      <c r="Z75" s="30"/>
      <c r="AA75" s="30">
        <f t="shared" ref="AA75:AA81" si="4">IF(ISBLANK(C75),"",SUM(C75,K75,S75))</f>
        <v>54</v>
      </c>
      <c r="AB75" s="30">
        <f t="shared" ref="AB75:AB81" si="5">IF(ISBLANK(D75),"",SUM(D75,L75,T75))</f>
        <v>422</v>
      </c>
      <c r="AC75" s="30">
        <f>SUM(AC11,AC24,AC52,AC62)</f>
        <v>476</v>
      </c>
      <c r="AD75" s="30"/>
      <c r="AE75" s="33">
        <f t="shared" ref="AE75:AE81" si="6">IF(ISBLANK(G75),"",SUM(G75,O75,W75))</f>
        <v>34.75</v>
      </c>
      <c r="AF75" s="33">
        <f t="shared" ref="AF75:AF81" si="7">IF(ISBLANK(H75),"",SUM(H75,P75,X75))</f>
        <v>212</v>
      </c>
      <c r="AG75" s="33">
        <f>SUM(AG11,AG24,AG52,AG62)</f>
        <v>246.75</v>
      </c>
    </row>
    <row r="76" spans="1:34" s="26" customFormat="1" ht="15" customHeight="1" x14ac:dyDescent="0.2">
      <c r="A76" s="18"/>
      <c r="B76" s="35" t="s">
        <v>16</v>
      </c>
      <c r="C76" s="30">
        <f>SUM(C70,C66,C48,C40,C36,C29,C25,C18,C12)</f>
        <v>0</v>
      </c>
      <c r="D76" s="30">
        <f>SUM(D70,D66,D48,D40,D36,D29,D25,D18,D12)</f>
        <v>0</v>
      </c>
      <c r="E76" s="30">
        <f>SUM(E70,E66,E48,E40,E36,E29,E25,E18,E12)</f>
        <v>0</v>
      </c>
      <c r="F76" s="30"/>
      <c r="G76" s="34">
        <f>SUM(G70,G66,G48,G40,G36,G29,G25,G18,G12)</f>
        <v>0</v>
      </c>
      <c r="H76" s="33">
        <f>SUM(H70,H66,H48,H40,H36,H29,H25,H18,H12)</f>
        <v>0</v>
      </c>
      <c r="I76" s="33">
        <f>SUM(I70,I66,I48,I40,I36,I29,I25,I18,I12)</f>
        <v>0</v>
      </c>
      <c r="J76" s="34"/>
      <c r="K76" s="30">
        <f>SUM(K70,K66,K48,K40,K36,K29,K25,K18,K12)</f>
        <v>1622</v>
      </c>
      <c r="L76" s="30">
        <f>SUM(L70,L66,L48,L40,L36,L29,L25,L18,L12)</f>
        <v>280</v>
      </c>
      <c r="M76" s="30">
        <f>SUM(M70,M66,M48,M40,M36,M29,M25,M18,M12)</f>
        <v>1902</v>
      </c>
      <c r="N76" s="30"/>
      <c r="O76" s="34">
        <f>SUM(O70,O66,O48,O40,O36,O29,O25,O18,O12)</f>
        <v>1394.5</v>
      </c>
      <c r="P76" s="34">
        <f>SUM(P70,P66,P48,P40,P36,P29,P25,P18,P12)</f>
        <v>224.5</v>
      </c>
      <c r="Q76" s="34">
        <f>SUM(Q70,Q66,Q48,Q40,Q36,Q29,Q25,Q18,Q12)</f>
        <v>1619</v>
      </c>
      <c r="R76" s="30"/>
      <c r="S76" s="30">
        <f>SUM(S70,S66,S48,S40,S36,S29,S25,S18,S12)</f>
        <v>15</v>
      </c>
      <c r="T76" s="30">
        <f>SUM(T70,T66,T48,T40,T36,T29,T25,T18,T12)</f>
        <v>82</v>
      </c>
      <c r="U76" s="30">
        <f>SUM(U70,U66,U48,U40,U36,U29,U25,U18,U12)</f>
        <v>97</v>
      </c>
      <c r="V76" s="30"/>
      <c r="W76" s="34">
        <f>SUM(W70,W66,W48,W40,W36,W29,W25,W18,W12)</f>
        <v>15</v>
      </c>
      <c r="X76" s="34">
        <f>SUM(X70,X66,X48,X40,X36,X29,X25,X18,X12)</f>
        <v>82</v>
      </c>
      <c r="Y76" s="34">
        <f>SUM(Y70,Y66,Y48,Y40,Y36,Y29,Y25,Y18,Y12)</f>
        <v>97</v>
      </c>
      <c r="Z76" s="30"/>
      <c r="AA76" s="30">
        <f t="shared" si="4"/>
        <v>1637</v>
      </c>
      <c r="AB76" s="30">
        <f t="shared" si="5"/>
        <v>362</v>
      </c>
      <c r="AC76" s="30">
        <f>SUM(AC70,AC66,AC48,AC40,AC36,AC29,AC25,AC18,AC12)</f>
        <v>1999</v>
      </c>
      <c r="AD76" s="30"/>
      <c r="AE76" s="33">
        <f t="shared" si="6"/>
        <v>1409.5</v>
      </c>
      <c r="AF76" s="33">
        <f t="shared" si="7"/>
        <v>306.5</v>
      </c>
      <c r="AG76" s="33">
        <f>SUM(AG70,AG66,AG48,AG40,AG36,AG29,AG25,AG18,AG12)</f>
        <v>1716</v>
      </c>
    </row>
    <row r="77" spans="1:34" s="26" customFormat="1" ht="15" customHeight="1" x14ac:dyDescent="0.2">
      <c r="A77" s="18"/>
      <c r="B77" s="35" t="s">
        <v>17</v>
      </c>
      <c r="C77" s="30">
        <f>SUM(C71,C41,C19,C13)</f>
        <v>22</v>
      </c>
      <c r="D77" s="30">
        <f>SUM(D71,D41,D19,D13)</f>
        <v>153</v>
      </c>
      <c r="E77" s="30">
        <f>SUM(E71,E41,E19,E13)</f>
        <v>175</v>
      </c>
      <c r="F77" s="30"/>
      <c r="G77" s="34">
        <f>SUM(G71,G41,G19,G13)</f>
        <v>9</v>
      </c>
      <c r="H77" s="33">
        <f>SUM(H71,H41,H19,H13)</f>
        <v>61.25</v>
      </c>
      <c r="I77" s="33">
        <f>SUM(I71,I41,I19,I13)</f>
        <v>70.25</v>
      </c>
      <c r="J77" s="34"/>
      <c r="K77" s="30">
        <f>SUM(K71,K41,K19,K13)</f>
        <v>24</v>
      </c>
      <c r="L77" s="30">
        <f>SUM(L71,L41,L19,L13)</f>
        <v>134</v>
      </c>
      <c r="M77" s="30">
        <f>SUM(M71,M41,M19,M13)</f>
        <v>158</v>
      </c>
      <c r="N77" s="30"/>
      <c r="O77" s="34">
        <f>SUM(O71,O41,O19,O13)</f>
        <v>12.25</v>
      </c>
      <c r="P77" s="34">
        <f>SUM(P71,P41,P19,P13)</f>
        <v>69</v>
      </c>
      <c r="Q77" s="34">
        <f>SUM(Q71,Q41,Q19,Q13)</f>
        <v>81.25</v>
      </c>
      <c r="R77" s="30"/>
      <c r="S77" s="30">
        <f>SUM(S71,S41,S19,S13)</f>
        <v>0</v>
      </c>
      <c r="T77" s="30">
        <f>SUM(T71,T41,T19,T13)</f>
        <v>0</v>
      </c>
      <c r="U77" s="30">
        <f>SUM(U71,U41,U19,U13)</f>
        <v>0</v>
      </c>
      <c r="V77" s="30"/>
      <c r="W77" s="34">
        <f>SUM(W71,W41,W19,W13)</f>
        <v>0</v>
      </c>
      <c r="X77" s="34">
        <f>SUM(X71,X41,X19,X13)</f>
        <v>0</v>
      </c>
      <c r="Y77" s="34">
        <f>SUM(Y71,Y41,Y19,Y13)</f>
        <v>0</v>
      </c>
      <c r="Z77" s="30"/>
      <c r="AA77" s="30">
        <f t="shared" si="4"/>
        <v>46</v>
      </c>
      <c r="AB77" s="30">
        <f t="shared" si="5"/>
        <v>287</v>
      </c>
      <c r="AC77" s="30">
        <f>SUM(AC71,AC41,AC19,AC13)</f>
        <v>333</v>
      </c>
      <c r="AD77" s="30"/>
      <c r="AE77" s="33">
        <f t="shared" si="6"/>
        <v>21.25</v>
      </c>
      <c r="AF77" s="33">
        <f t="shared" si="7"/>
        <v>130.25</v>
      </c>
      <c r="AG77" s="33">
        <f>SUM(AG71,AG41,AG19,AG13)</f>
        <v>151.5</v>
      </c>
    </row>
    <row r="78" spans="1:34" s="26" customFormat="1" ht="15" customHeight="1" x14ac:dyDescent="0.2">
      <c r="A78" s="18"/>
      <c r="B78" s="35" t="s">
        <v>18</v>
      </c>
      <c r="C78" s="30">
        <f>SUM(C56,C20,C14)</f>
        <v>20</v>
      </c>
      <c r="D78" s="30">
        <f>SUM(D56,D20,D14)</f>
        <v>4</v>
      </c>
      <c r="E78" s="30">
        <f>SUM(E56,E20,E14)</f>
        <v>24</v>
      </c>
      <c r="F78" s="30"/>
      <c r="G78" s="34">
        <f>SUM(G56,G20,G14)</f>
        <v>13.5</v>
      </c>
      <c r="H78" s="33">
        <f>SUM(H56,H20,H14)</f>
        <v>1</v>
      </c>
      <c r="I78" s="33">
        <f>SUM(I56,I20,I14)</f>
        <v>14.5</v>
      </c>
      <c r="J78" s="34"/>
      <c r="K78" s="30">
        <f>SUM(K56,K20,K14)</f>
        <v>110</v>
      </c>
      <c r="L78" s="30">
        <f>SUM(L56,L20,L14)</f>
        <v>10</v>
      </c>
      <c r="M78" s="30">
        <f>SUM(M56,M20,M14)</f>
        <v>120</v>
      </c>
      <c r="N78" s="30"/>
      <c r="O78" s="34">
        <f>SUM(O56,O20,O14)</f>
        <v>58</v>
      </c>
      <c r="P78" s="34">
        <f>SUM(P56,P20,P14)</f>
        <v>6.75</v>
      </c>
      <c r="Q78" s="34">
        <f>SUM(Q56,Q20,Q14)</f>
        <v>64.75</v>
      </c>
      <c r="R78" s="30"/>
      <c r="S78" s="30">
        <f>SUM(S56,S20,S14)</f>
        <v>0</v>
      </c>
      <c r="T78" s="30">
        <f>SUM(T56,T20,T14)</f>
        <v>0</v>
      </c>
      <c r="U78" s="30">
        <f>SUM(U56,U20,U14)</f>
        <v>0</v>
      </c>
      <c r="V78" s="30"/>
      <c r="W78" s="34">
        <f>SUM(W56,W20,W14)</f>
        <v>0</v>
      </c>
      <c r="X78" s="34">
        <f>SUM(X56,X20,X14)</f>
        <v>0</v>
      </c>
      <c r="Y78" s="34">
        <f>SUM(Y56,Y20,Y14)</f>
        <v>0</v>
      </c>
      <c r="Z78" s="30"/>
      <c r="AA78" s="30">
        <f t="shared" si="4"/>
        <v>130</v>
      </c>
      <c r="AB78" s="30">
        <f t="shared" si="5"/>
        <v>14</v>
      </c>
      <c r="AC78" s="30">
        <f>SUM(AC56,AC20,AC14)</f>
        <v>144</v>
      </c>
      <c r="AD78" s="30"/>
      <c r="AE78" s="33">
        <f t="shared" si="6"/>
        <v>71.5</v>
      </c>
      <c r="AF78" s="33">
        <f t="shared" si="7"/>
        <v>7.75</v>
      </c>
      <c r="AG78" s="33">
        <f>SUM(AG56,AG20,AG14)</f>
        <v>79.25</v>
      </c>
    </row>
    <row r="79" spans="1:34" s="26" customFormat="1" ht="15" customHeight="1" x14ac:dyDescent="0.2">
      <c r="A79" s="18"/>
      <c r="B79" s="45" t="s">
        <v>30</v>
      </c>
      <c r="C79" s="30">
        <f t="shared" ref="C79:E80" si="8">C57</f>
        <v>10</v>
      </c>
      <c r="D79" s="30">
        <f t="shared" si="8"/>
        <v>58</v>
      </c>
      <c r="E79" s="30">
        <f t="shared" si="8"/>
        <v>68</v>
      </c>
      <c r="F79" s="30"/>
      <c r="G79" s="34">
        <f t="shared" ref="G79:I80" si="9">G57</f>
        <v>10</v>
      </c>
      <c r="H79" s="33">
        <f t="shared" si="9"/>
        <v>58</v>
      </c>
      <c r="I79" s="33">
        <f t="shared" si="9"/>
        <v>68</v>
      </c>
      <c r="J79" s="34"/>
      <c r="K79" s="30">
        <f t="shared" ref="K79:M80" si="10">K57</f>
        <v>70</v>
      </c>
      <c r="L79" s="30">
        <f t="shared" si="10"/>
        <v>156</v>
      </c>
      <c r="M79" s="30">
        <f t="shared" si="10"/>
        <v>226</v>
      </c>
      <c r="N79" s="30"/>
      <c r="O79" s="34">
        <f t="shared" ref="O79:Q80" si="11">O57</f>
        <v>66.75</v>
      </c>
      <c r="P79" s="34">
        <f t="shared" si="11"/>
        <v>144.25</v>
      </c>
      <c r="Q79" s="34">
        <f t="shared" si="11"/>
        <v>211</v>
      </c>
      <c r="R79" s="30"/>
      <c r="S79" s="30">
        <f t="shared" ref="S79:U80" si="12">S57</f>
        <v>24</v>
      </c>
      <c r="T79" s="30">
        <f t="shared" si="12"/>
        <v>108</v>
      </c>
      <c r="U79" s="30">
        <f t="shared" si="12"/>
        <v>132</v>
      </c>
      <c r="V79" s="30"/>
      <c r="W79" s="34">
        <f t="shared" ref="W79:Y80" si="13">W57</f>
        <v>24</v>
      </c>
      <c r="X79" s="34">
        <f t="shared" si="13"/>
        <v>102.25</v>
      </c>
      <c r="Y79" s="34">
        <f t="shared" si="13"/>
        <v>126.25</v>
      </c>
      <c r="Z79" s="30"/>
      <c r="AA79" s="30">
        <f t="shared" si="4"/>
        <v>104</v>
      </c>
      <c r="AB79" s="30">
        <f t="shared" si="5"/>
        <v>322</v>
      </c>
      <c r="AC79" s="30">
        <f>AC57</f>
        <v>426</v>
      </c>
      <c r="AD79" s="30"/>
      <c r="AE79" s="33">
        <f t="shared" si="6"/>
        <v>100.75</v>
      </c>
      <c r="AF79" s="33">
        <f t="shared" si="7"/>
        <v>304.5</v>
      </c>
      <c r="AG79" s="33">
        <f>AG57</f>
        <v>405.25</v>
      </c>
    </row>
    <row r="80" spans="1:34" s="26" customFormat="1" ht="15" customHeight="1" x14ac:dyDescent="0.2">
      <c r="A80" s="18"/>
      <c r="B80" s="45" t="s">
        <v>31</v>
      </c>
      <c r="C80" s="30" t="str">
        <f t="shared" si="8"/>
        <v>-</v>
      </c>
      <c r="D80" s="30" t="str">
        <f t="shared" si="8"/>
        <v>-</v>
      </c>
      <c r="E80" s="30" t="str">
        <f t="shared" si="8"/>
        <v>-</v>
      </c>
      <c r="F80" s="30"/>
      <c r="G80" s="34" t="str">
        <f t="shared" si="9"/>
        <v>-</v>
      </c>
      <c r="H80" s="33" t="str">
        <f t="shared" si="9"/>
        <v>-</v>
      </c>
      <c r="I80" s="33" t="str">
        <f t="shared" si="9"/>
        <v>-</v>
      </c>
      <c r="J80" s="34"/>
      <c r="K80" s="30">
        <f t="shared" si="10"/>
        <v>8</v>
      </c>
      <c r="L80" s="30">
        <f t="shared" si="10"/>
        <v>9</v>
      </c>
      <c r="M80" s="30">
        <f t="shared" si="10"/>
        <v>17</v>
      </c>
      <c r="N80" s="30"/>
      <c r="O80" s="34">
        <f t="shared" si="11"/>
        <v>6.25</v>
      </c>
      <c r="P80" s="34">
        <f t="shared" si="11"/>
        <v>8.25</v>
      </c>
      <c r="Q80" s="34">
        <f t="shared" si="11"/>
        <v>14.5</v>
      </c>
      <c r="R80" s="30"/>
      <c r="S80" s="30">
        <f t="shared" si="12"/>
        <v>1</v>
      </c>
      <c r="T80" s="30">
        <f t="shared" si="12"/>
        <v>5</v>
      </c>
      <c r="U80" s="30">
        <f t="shared" si="12"/>
        <v>6</v>
      </c>
      <c r="V80" s="30"/>
      <c r="W80" s="34">
        <f t="shared" si="13"/>
        <v>0.75</v>
      </c>
      <c r="X80" s="34">
        <f t="shared" si="13"/>
        <v>3.5</v>
      </c>
      <c r="Y80" s="34">
        <f t="shared" si="13"/>
        <v>4.25</v>
      </c>
      <c r="Z80" s="30"/>
      <c r="AA80" s="30">
        <f t="shared" si="4"/>
        <v>9</v>
      </c>
      <c r="AB80" s="30">
        <f t="shared" si="5"/>
        <v>14</v>
      </c>
      <c r="AC80" s="30">
        <f>AC58</f>
        <v>23</v>
      </c>
      <c r="AD80" s="30"/>
      <c r="AE80" s="33">
        <f t="shared" si="6"/>
        <v>7</v>
      </c>
      <c r="AF80" s="33">
        <f t="shared" si="7"/>
        <v>11.75</v>
      </c>
      <c r="AG80" s="33">
        <f>AG58</f>
        <v>18.75</v>
      </c>
    </row>
    <row r="81" spans="1:33" s="26" customFormat="1" ht="15" customHeight="1" x14ac:dyDescent="0.2">
      <c r="A81" s="46"/>
      <c r="B81" s="47" t="s">
        <v>12</v>
      </c>
      <c r="C81" s="48">
        <v>3471</v>
      </c>
      <c r="D81" s="48">
        <f>SUM(D74:D80)</f>
        <v>15052</v>
      </c>
      <c r="E81" s="48">
        <f>SUM(E74:E80)</f>
        <v>18523</v>
      </c>
      <c r="F81" s="48"/>
      <c r="G81" s="49">
        <v>3425.5</v>
      </c>
      <c r="H81" s="50">
        <f>SUM(H74:H80)</f>
        <v>14740.75</v>
      </c>
      <c r="I81" s="50">
        <f>SUM(I74:I80)</f>
        <v>18166.25</v>
      </c>
      <c r="J81" s="48"/>
      <c r="K81" s="48">
        <v>4424</v>
      </c>
      <c r="L81" s="48">
        <v>4003</v>
      </c>
      <c r="M81" s="48">
        <v>8427</v>
      </c>
      <c r="N81" s="48"/>
      <c r="O81" s="49">
        <v>3843.25</v>
      </c>
      <c r="P81" s="49">
        <v>3008</v>
      </c>
      <c r="Q81" s="49">
        <v>6851.25</v>
      </c>
      <c r="R81" s="48"/>
      <c r="S81" s="48">
        <v>342</v>
      </c>
      <c r="T81" s="48">
        <v>2177</v>
      </c>
      <c r="U81" s="48">
        <v>2519</v>
      </c>
      <c r="V81" s="48"/>
      <c r="W81" s="49">
        <v>341.75</v>
      </c>
      <c r="X81" s="49">
        <v>2159.75</v>
      </c>
      <c r="Y81" s="49">
        <v>2501.5</v>
      </c>
      <c r="Z81" s="48"/>
      <c r="AA81" s="48">
        <f t="shared" si="4"/>
        <v>8237</v>
      </c>
      <c r="AB81" s="48">
        <f t="shared" si="5"/>
        <v>21232</v>
      </c>
      <c r="AC81" s="48">
        <v>29468</v>
      </c>
      <c r="AD81" s="48"/>
      <c r="AE81" s="50">
        <f t="shared" si="6"/>
        <v>7610.5</v>
      </c>
      <c r="AF81" s="50">
        <f t="shared" si="7"/>
        <v>19908.5</v>
      </c>
      <c r="AG81" s="50">
        <f>SUM(AE81:AF81)</f>
        <v>27519</v>
      </c>
    </row>
    <row r="82" spans="1:33" s="2" customFormat="1" ht="15" customHeight="1" x14ac:dyDescent="0.2">
      <c r="A82" s="1"/>
      <c r="B82" s="1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6" customFormat="1" ht="15" customHeight="1" x14ac:dyDescent="0.2">
      <c r="A83" s="65" t="s">
        <v>38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1:33" s="2" customFormat="1" ht="15" customHeight="1" x14ac:dyDescent="0.2">
      <c r="A84" s="66" t="s">
        <v>39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</row>
    <row r="85" spans="1:33" s="2" customFormat="1" ht="15" customHeight="1" x14ac:dyDescent="0.2">
      <c r="A85" s="66" t="s">
        <v>40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</row>
    <row r="86" spans="1:33" s="2" customFormat="1" ht="15" customHeight="1" x14ac:dyDescent="0.2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</row>
    <row r="87" spans="1:33" s="2" customFormat="1" ht="15" customHeight="1" x14ac:dyDescent="0.2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</row>
    <row r="88" spans="1:33" s="2" customFormat="1" ht="15" customHeight="1" x14ac:dyDescent="0.2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</row>
  </sheetData>
  <mergeCells count="18">
    <mergeCell ref="A85:AG85"/>
    <mergeCell ref="A84:AG84"/>
    <mergeCell ref="A83:AG83"/>
    <mergeCell ref="A3:AG3"/>
    <mergeCell ref="A4:AG4"/>
    <mergeCell ref="A6:A8"/>
    <mergeCell ref="B6:B8"/>
    <mergeCell ref="C6:I6"/>
    <mergeCell ref="K6:Q6"/>
    <mergeCell ref="S6:Y6"/>
    <mergeCell ref="C7:E7"/>
    <mergeCell ref="AA7:AC7"/>
    <mergeCell ref="AE7:AG7"/>
    <mergeCell ref="G7:I7"/>
    <mergeCell ref="K7:M7"/>
    <mergeCell ref="O7:Q7"/>
    <mergeCell ref="S7:U7"/>
    <mergeCell ref="W7:Y7"/>
  </mergeCells>
  <printOptions horizontalCentered="1"/>
  <pageMargins left="0.25" right="0.25" top="0.75" bottom="0.75" header="0.3" footer="0.3"/>
  <pageSetup paperSize="5" scale="61" fitToHeight="0" orientation="landscape" r:id="rId1"/>
  <headerFooter scaleWithDoc="0">
    <oddFooter>&amp;COffice of Institutional Research and Assessment&amp;RPage &amp;P of 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Table_4</vt:lpstr>
      <vt:lpstr>Table_4!Print_Area</vt:lpstr>
      <vt:lpstr>Table_4!Print_Titles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Lenovo User</cp:lastModifiedBy>
  <cp:lastPrinted>2017-05-10T18:51:09Z</cp:lastPrinted>
  <dcterms:created xsi:type="dcterms:W3CDTF">2016-09-26T14:25:45Z</dcterms:created>
  <dcterms:modified xsi:type="dcterms:W3CDTF">2017-05-10T18:51:13Z</dcterms:modified>
</cp:coreProperties>
</file>